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Mayo" sheetId="74" r:id="rId1"/>
    <sheet name="FEIEF 2016 4-6 " sheetId="77" r:id="rId2"/>
    <sheet name="Ajuste definitivo 2016" sheetId="75" r:id="rId3"/>
    <sheet name="Total Mayo" sheetId="76" r:id="rId4"/>
  </sheets>
  <calcPr calcId="144525"/>
</workbook>
</file>

<file path=xl/calcChain.xml><?xml version="1.0" encoding="utf-8"?>
<calcChain xmlns="http://schemas.openxmlformats.org/spreadsheetml/2006/main">
  <c r="I15" i="76" l="1"/>
  <c r="J15" i="76"/>
  <c r="K15" i="76"/>
  <c r="I16" i="76"/>
  <c r="J16" i="76"/>
  <c r="K16" i="76"/>
  <c r="I17" i="76"/>
  <c r="J17" i="76"/>
  <c r="K17" i="76"/>
  <c r="I18" i="76"/>
  <c r="J18" i="76"/>
  <c r="K18" i="76"/>
  <c r="I19" i="76"/>
  <c r="J19" i="76"/>
  <c r="K19" i="76"/>
  <c r="I20" i="76"/>
  <c r="J20" i="76"/>
  <c r="K20" i="76"/>
  <c r="I21" i="76"/>
  <c r="J21" i="76"/>
  <c r="K21" i="76"/>
  <c r="I22" i="76"/>
  <c r="J22" i="76"/>
  <c r="K22" i="76"/>
  <c r="I23" i="76"/>
  <c r="J23" i="76"/>
  <c r="K23" i="76"/>
  <c r="I24" i="76"/>
  <c r="J24" i="76"/>
  <c r="K24" i="76"/>
  <c r="I25" i="76"/>
  <c r="J25" i="76"/>
  <c r="K25" i="76"/>
  <c r="I26" i="76"/>
  <c r="J26" i="76"/>
  <c r="K26" i="76"/>
  <c r="I27" i="76"/>
  <c r="J27" i="76"/>
  <c r="K27" i="76"/>
  <c r="I28" i="76"/>
  <c r="J28" i="76"/>
  <c r="K28" i="76"/>
  <c r="I29" i="76"/>
  <c r="J29" i="76"/>
  <c r="K29" i="76"/>
  <c r="I30" i="76"/>
  <c r="J30" i="76"/>
  <c r="K30" i="76"/>
  <c r="I31" i="76"/>
  <c r="J31" i="76"/>
  <c r="K31" i="76"/>
  <c r="I32" i="76"/>
  <c r="J32" i="76"/>
  <c r="K32" i="76"/>
  <c r="I33" i="76"/>
  <c r="J33" i="76"/>
  <c r="K33" i="76"/>
  <c r="J14" i="76"/>
  <c r="K14" i="76"/>
  <c r="I14" i="76"/>
  <c r="H15" i="76"/>
  <c r="H16" i="76"/>
  <c r="H17" i="76"/>
  <c r="H18" i="76"/>
  <c r="H19" i="76"/>
  <c r="H20" i="76"/>
  <c r="H21" i="76"/>
  <c r="H22" i="76"/>
  <c r="H23" i="76"/>
  <c r="H24" i="76"/>
  <c r="H25" i="76"/>
  <c r="H26" i="76"/>
  <c r="H27" i="76"/>
  <c r="H28" i="76"/>
  <c r="H29" i="76"/>
  <c r="H30" i="76"/>
  <c r="H31" i="76"/>
  <c r="H32" i="76"/>
  <c r="H33" i="76"/>
  <c r="H14" i="76"/>
  <c r="F15" i="76"/>
  <c r="G15" i="76"/>
  <c r="F16" i="76"/>
  <c r="G16" i="76"/>
  <c r="F17" i="76"/>
  <c r="G17" i="76"/>
  <c r="F18" i="76"/>
  <c r="G18" i="76"/>
  <c r="F19" i="76"/>
  <c r="G19" i="76"/>
  <c r="F20" i="76"/>
  <c r="G20" i="76"/>
  <c r="F21" i="76"/>
  <c r="G21" i="76"/>
  <c r="F22" i="76"/>
  <c r="G22" i="76"/>
  <c r="F23" i="76"/>
  <c r="G23" i="76"/>
  <c r="F24" i="76"/>
  <c r="G24" i="76"/>
  <c r="F25" i="76"/>
  <c r="G25" i="76"/>
  <c r="F26" i="76"/>
  <c r="G26" i="76"/>
  <c r="F27" i="76"/>
  <c r="G27" i="76"/>
  <c r="F28" i="76"/>
  <c r="G28" i="76"/>
  <c r="F29" i="76"/>
  <c r="G29" i="76"/>
  <c r="F30" i="76"/>
  <c r="G30" i="76"/>
  <c r="F31" i="76"/>
  <c r="G31" i="76"/>
  <c r="F32" i="76"/>
  <c r="G32" i="76"/>
  <c r="F33" i="76"/>
  <c r="G33" i="76"/>
  <c r="G14" i="76"/>
  <c r="G34" i="76" s="1"/>
  <c r="F14" i="76"/>
  <c r="E15" i="76"/>
  <c r="E16" i="76"/>
  <c r="E17" i="76"/>
  <c r="E18" i="76"/>
  <c r="E19" i="76"/>
  <c r="E20" i="76"/>
  <c r="E21" i="76"/>
  <c r="E22" i="76"/>
  <c r="E23" i="76"/>
  <c r="E24" i="76"/>
  <c r="E25" i="76"/>
  <c r="E26" i="76"/>
  <c r="E27" i="76"/>
  <c r="E28" i="76"/>
  <c r="E29" i="76"/>
  <c r="E30" i="76"/>
  <c r="E31" i="76"/>
  <c r="E32" i="76"/>
  <c r="E33" i="76"/>
  <c r="E14" i="76"/>
  <c r="D15" i="76"/>
  <c r="D16" i="76"/>
  <c r="D17" i="76"/>
  <c r="D18" i="76"/>
  <c r="D19" i="76"/>
  <c r="D20" i="76"/>
  <c r="D21" i="76"/>
  <c r="D22" i="76"/>
  <c r="D23" i="76"/>
  <c r="D24" i="76"/>
  <c r="D25" i="76"/>
  <c r="D26" i="76"/>
  <c r="D27" i="76"/>
  <c r="D28" i="76"/>
  <c r="D29" i="76"/>
  <c r="D30" i="76"/>
  <c r="D31" i="76"/>
  <c r="D32" i="76"/>
  <c r="D33" i="76"/>
  <c r="D14" i="76"/>
  <c r="C15" i="76"/>
  <c r="C16" i="76"/>
  <c r="C17" i="76"/>
  <c r="C18" i="76"/>
  <c r="C19" i="76"/>
  <c r="C20" i="76"/>
  <c r="C21" i="76"/>
  <c r="C22" i="76"/>
  <c r="C23" i="76"/>
  <c r="C24" i="76"/>
  <c r="C25" i="76"/>
  <c r="C26" i="76"/>
  <c r="C27" i="76"/>
  <c r="C28" i="76"/>
  <c r="C29" i="76"/>
  <c r="C30" i="76"/>
  <c r="C31" i="76"/>
  <c r="C32" i="76"/>
  <c r="C33" i="76"/>
  <c r="C14" i="76"/>
  <c r="E34" i="77"/>
  <c r="D34" i="77"/>
  <c r="C34" i="77"/>
  <c r="F33" i="77"/>
  <c r="F32" i="77"/>
  <c r="F31" i="77"/>
  <c r="F30" i="77"/>
  <c r="F29" i="77"/>
  <c r="F28" i="77"/>
  <c r="F27" i="77"/>
  <c r="F26" i="77"/>
  <c r="F25" i="77"/>
  <c r="F24" i="77"/>
  <c r="F23" i="77"/>
  <c r="F22" i="77"/>
  <c r="F21" i="77"/>
  <c r="F20" i="77"/>
  <c r="F19" i="77"/>
  <c r="F18" i="77"/>
  <c r="F17" i="77"/>
  <c r="F16" i="77"/>
  <c r="F15" i="77"/>
  <c r="F14" i="77"/>
  <c r="E34" i="75"/>
  <c r="D34" i="75"/>
  <c r="C34" i="75"/>
  <c r="F33" i="75"/>
  <c r="F32" i="75"/>
  <c r="F31" i="75"/>
  <c r="F30" i="75"/>
  <c r="F29" i="75"/>
  <c r="F28" i="75"/>
  <c r="F27" i="75"/>
  <c r="F26" i="75"/>
  <c r="F25" i="75"/>
  <c r="F24" i="75"/>
  <c r="F23" i="75"/>
  <c r="F22" i="75"/>
  <c r="F21" i="75"/>
  <c r="F20" i="75"/>
  <c r="F19" i="75"/>
  <c r="F18" i="75"/>
  <c r="F17" i="75"/>
  <c r="F16" i="75"/>
  <c r="F15" i="75"/>
  <c r="F14" i="75"/>
  <c r="K34" i="74"/>
  <c r="J34" i="74"/>
  <c r="I34" i="74"/>
  <c r="H34" i="74"/>
  <c r="G34" i="74"/>
  <c r="F34" i="74"/>
  <c r="E34" i="74"/>
  <c r="D34" i="74"/>
  <c r="C34" i="74"/>
  <c r="L33" i="74"/>
  <c r="L32" i="74"/>
  <c r="L31" i="74"/>
  <c r="L30" i="74"/>
  <c r="L29" i="74"/>
  <c r="L28" i="74"/>
  <c r="L27" i="74"/>
  <c r="L26" i="74"/>
  <c r="L25" i="74"/>
  <c r="L24" i="74"/>
  <c r="L23" i="74"/>
  <c r="L22" i="74"/>
  <c r="L21" i="74"/>
  <c r="L20" i="74"/>
  <c r="L19" i="74"/>
  <c r="L18" i="74"/>
  <c r="L17" i="74"/>
  <c r="L16" i="74"/>
  <c r="L15" i="74"/>
  <c r="L14" i="74"/>
  <c r="F34" i="77" l="1"/>
  <c r="L34" i="74"/>
  <c r="C34" i="76"/>
  <c r="L18" i="76"/>
  <c r="L30" i="76"/>
  <c r="F34" i="75"/>
  <c r="L26" i="76"/>
  <c r="D34" i="76"/>
  <c r="H34" i="76"/>
  <c r="L15" i="76"/>
  <c r="L19" i="76"/>
  <c r="L22" i="76"/>
  <c r="L23" i="76"/>
  <c r="L27" i="76"/>
  <c r="L31" i="76"/>
  <c r="E34" i="76"/>
  <c r="I34" i="76"/>
  <c r="L16" i="76"/>
  <c r="L20" i="76"/>
  <c r="L24" i="76"/>
  <c r="L28" i="76"/>
  <c r="L32" i="76"/>
  <c r="F34" i="76"/>
  <c r="J34" i="76"/>
  <c r="L17" i="76"/>
  <c r="L21" i="76"/>
  <c r="L25" i="76"/>
  <c r="L29" i="76"/>
  <c r="L33" i="76"/>
  <c r="L14" i="76"/>
  <c r="K34" i="76"/>
  <c r="L34" i="76" l="1"/>
</calcChain>
</file>

<file path=xl/sharedStrings.xml><?xml version="1.0" encoding="utf-8"?>
<sst xmlns="http://schemas.openxmlformats.org/spreadsheetml/2006/main" count="160" uniqueCount="42">
  <si>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</si>
  <si>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</si>
  <si>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</si>
  <si>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</si>
  <si>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</si>
  <si>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</si>
  <si>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</si>
  <si>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</si>
  <si>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</si>
  <si>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</si>
  <si>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</si>
  <si>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</si>
  <si>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</si>
  <si>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</si>
  <si>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</si>
  <si>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</si>
  <si>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</si>
  <si>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</si>
  <si>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</si>
  <si>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</si>
  <si>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</si>
  <si>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</si>
  <si>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</si>
  <si>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</si>
  <si>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</si>
  <si>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</si>
  <si>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</si>
  <si>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</si>
  <si>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</si>
  <si>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</si>
  <si>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</si>
  <si>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</si>
  <si>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</si>
  <si>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</si>
  <si>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</si>
  <si>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</si>
  <si>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</si>
  <si>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</si>
  <si>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MUNICIPIO</t>
  </si>
  <si>
    <t>PARTICIPACIONES PAGADAS A LOS MUNICIPIOS POR RECAUDACION DE INGRESOS FEDERALES CORRESPONDIENTES AL MES DE MAYO DEL 2017</t>
  </si>
  <si>
    <t>AJUSTE DEFINITIVO 2016</t>
  </si>
  <si>
    <t>F  E  I  E  F       2016    4/6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</si>
</sst>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4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2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3" fontId="9" fillId="0" borderId="2" xfId="0" applyNumberFormat="1" applyFont="1" applyBorder="1"/>
    <xf numFmtId="3" fontId="8" fillId="3" borderId="2" xfId="0" applyNumberFormat="1" applyFont="1" applyFill="1" applyBorder="1"/>
    <xf numFmtId="0" fontId="9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9" fillId="0" borderId="2" xfId="2" applyFont="1" applyBorder="1" applyAlignment="1">
      <alignment wrapText="1"/>
    </xf>
    <xf numFmtId="3" fontId="9" fillId="0" borderId="2" xfId="2" applyNumberFormat="1" applyFont="1" applyBorder="1"/>
    <xf numFmtId="3" fontId="8" fillId="3" borderId="2" xfId="2" applyNumberFormat="1" applyFont="1" applyFill="1" applyBorder="1"/>
    <xf numFmtId="0" fontId="4" fillId="0" borderId="0" xfId="2" applyFont="1"/>
    <xf numFmtId="0" fontId="2" fillId="0" borderId="0" xfId="2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right" vertical="center"/>
    </xf>
    <xf numFmtId="0" fontId="11" fillId="0" borderId="0" xfId="0" applyFont="1"/>
    <xf numFmtId="0" fontId="10" fillId="0" borderId="0" xfId="0" applyFont="1"/>
    <xf numFmtId="0" fontId="3" fillId="0" borderId="0" xfId="0" applyFont="1" applyFill="1" applyBorder="1" applyAlignment="1"/>
    <xf numFmtId="3" fontId="0" fillId="0" borderId="0" xfId="0" applyNumberFormat="1"/>
    <xf numFmtId="0" fontId="9" fillId="0" borderId="0" xfId="0" applyFont="1" applyFill="1" applyBorder="1"/>
    <xf numFmtId="0" fontId="5" fillId="0" borderId="0" xfId="2" applyFont="1" applyAlignment="1"/>
    <xf numFmtId="0" fontId="6" fillId="0" borderId="0" xfId="2" applyFont="1" applyAlignment="1"/>
    <xf numFmtId="0" fontId="7" fillId="0" borderId="0" xfId="2" applyFont="1" applyAlignment="1"/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8" fillId="3" borderId="5" xfId="2" applyFont="1" applyFill="1" applyBorder="1" applyAlignment="1">
      <alignment horizontal="center"/>
    </xf>
    <xf numFmtId="0" fontId="8" fillId="3" borderId="6" xfId="2" applyFont="1" applyFill="1" applyBorder="1" applyAlignment="1">
      <alignment horizontal="center"/>
    </xf>
    <xf numFmtId="0" fontId="2" fillId="0" borderId="0" xfId="2" applyFont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1076325</xdr:colOff>
      <xdr:row>4</xdr:row>
      <xdr:rowOff>4846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1352550" cy="6525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1152526</xdr:colOff>
      <xdr:row>3</xdr:row>
      <xdr:rowOff>118434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1" y="0"/>
          <a:ext cx="1428750" cy="604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AD47"/>
  <sheetViews>
    <sheetView tabSelected="1" workbookViewId="0">
      <selection activeCell="A5" sqref="A5:L5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38" t="s">
        <v>20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30" ht="13.5" customHeight="1" x14ac:dyDescent="0.2">
      <c r="A4" s="39" t="s">
        <v>24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30" ht="13.5" customHeight="1" x14ac:dyDescent="0.2">
      <c r="A5" s="40" t="s">
        <v>23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30" ht="13.5" customHeight="1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30" ht="13.5" customHeight="1" x14ac:dyDescent="0.2"/>
    <row r="8" spans="1:30" ht="13.5" customHeight="1" x14ac:dyDescent="0.2">
      <c r="A8" s="41" t="s">
        <v>39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30" ht="13.5" customHeight="1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30" ht="13.5" customHeight="1" x14ac:dyDescent="0.2">
      <c r="L10" s="22" t="s">
        <v>26</v>
      </c>
    </row>
    <row r="11" spans="1:30" ht="13.5" customHeight="1" x14ac:dyDescent="0.2">
      <c r="A11" s="3" t="s">
        <v>1</v>
      </c>
      <c r="B11" s="42" t="s">
        <v>38</v>
      </c>
      <c r="C11" s="45" t="s">
        <v>29</v>
      </c>
      <c r="D11" s="45" t="s">
        <v>30</v>
      </c>
      <c r="E11" s="45" t="s">
        <v>31</v>
      </c>
      <c r="F11" s="45" t="s">
        <v>35</v>
      </c>
      <c r="G11" s="45" t="s">
        <v>32</v>
      </c>
      <c r="H11" s="45" t="s">
        <v>28</v>
      </c>
      <c r="I11" s="45" t="s">
        <v>33</v>
      </c>
      <c r="J11" s="45" t="s">
        <v>34</v>
      </c>
      <c r="K11" s="45" t="s">
        <v>37</v>
      </c>
      <c r="L11" s="45" t="s">
        <v>0</v>
      </c>
    </row>
    <row r="12" spans="1:30" ht="13.5" customHeight="1" x14ac:dyDescent="0.2">
      <c r="A12" s="4" t="s">
        <v>2</v>
      </c>
      <c r="B12" s="43"/>
      <c r="C12" s="46"/>
      <c r="D12" s="46"/>
      <c r="E12" s="46"/>
      <c r="F12" s="46"/>
      <c r="G12" s="46"/>
      <c r="H12" s="46"/>
      <c r="I12" s="46"/>
      <c r="J12" s="46"/>
      <c r="K12" s="46"/>
      <c r="L12" s="46"/>
    </row>
    <row r="13" spans="1:30" ht="13.5" customHeight="1" x14ac:dyDescent="0.2">
      <c r="A13" s="5" t="s">
        <v>3</v>
      </c>
      <c r="B13" s="44"/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30" ht="13.5" customHeight="1" x14ac:dyDescent="0.2">
      <c r="A14" s="23">
        <v>1</v>
      </c>
      <c r="B14" s="8" t="s">
        <v>5</v>
      </c>
      <c r="C14" s="6">
        <v>4481751.95</v>
      </c>
      <c r="D14" s="6">
        <v>1447944.05</v>
      </c>
      <c r="E14" s="6">
        <v>87205.94</v>
      </c>
      <c r="F14" s="6">
        <v>0</v>
      </c>
      <c r="G14" s="6">
        <v>22534.47</v>
      </c>
      <c r="H14" s="6">
        <v>121671.64</v>
      </c>
      <c r="I14" s="6">
        <v>284633.84999999998</v>
      </c>
      <c r="J14" s="6">
        <v>157408.17000000001</v>
      </c>
      <c r="K14" s="6">
        <v>0</v>
      </c>
      <c r="L14" s="6">
        <f>SUM(C14:K14)</f>
        <v>6603150.0699999994</v>
      </c>
      <c r="N14" s="24"/>
      <c r="O14" s="24"/>
      <c r="P14" s="24"/>
      <c r="Q14" s="24"/>
      <c r="R14" s="24"/>
      <c r="S14" s="25"/>
      <c r="T14" s="25"/>
      <c r="U14" s="25"/>
      <c r="V14" s="25"/>
      <c r="W14" s="24"/>
      <c r="X14" s="24"/>
      <c r="Y14" s="24"/>
      <c r="Z14" s="24"/>
      <c r="AA14" s="24"/>
      <c r="AB14" s="24"/>
      <c r="AC14" s="24"/>
      <c r="AD14" s="24"/>
    </row>
    <row r="15" spans="1:30" ht="13.5" customHeight="1" x14ac:dyDescent="0.2">
      <c r="A15" s="23">
        <v>2</v>
      </c>
      <c r="B15" s="8" t="s">
        <v>6</v>
      </c>
      <c r="C15" s="6">
        <v>3249218.04</v>
      </c>
      <c r="D15" s="6">
        <v>910653.26</v>
      </c>
      <c r="E15" s="6">
        <v>117402.85</v>
      </c>
      <c r="F15" s="6">
        <v>0</v>
      </c>
      <c r="G15" s="6">
        <v>17695.07</v>
      </c>
      <c r="H15" s="6">
        <v>49294.79</v>
      </c>
      <c r="I15" s="6">
        <v>136270.1</v>
      </c>
      <c r="J15" s="6">
        <v>64505.84</v>
      </c>
      <c r="K15" s="6">
        <v>0</v>
      </c>
      <c r="L15" s="6">
        <f t="shared" ref="L15:L33" si="0">SUM(C15:K15)</f>
        <v>4545039.9499999993</v>
      </c>
      <c r="N15" s="24"/>
      <c r="O15" s="24"/>
      <c r="P15" s="24"/>
      <c r="Q15" s="24"/>
      <c r="R15" s="24"/>
      <c r="S15" s="25"/>
      <c r="T15" s="25"/>
      <c r="U15" s="25"/>
      <c r="V15" s="25"/>
      <c r="W15" s="24"/>
      <c r="X15" s="24"/>
      <c r="Y15" s="24"/>
      <c r="Z15" s="24"/>
      <c r="AA15" s="24"/>
      <c r="AB15" s="24"/>
      <c r="AC15" s="24"/>
      <c r="AD15" s="24"/>
    </row>
    <row r="16" spans="1:30" ht="13.5" customHeight="1" x14ac:dyDescent="0.2">
      <c r="A16" s="23">
        <v>3</v>
      </c>
      <c r="B16" s="8" t="s">
        <v>21</v>
      </c>
      <c r="C16" s="6">
        <v>3104212.51</v>
      </c>
      <c r="D16" s="6">
        <v>843995.99</v>
      </c>
      <c r="E16" s="6">
        <v>122982.71</v>
      </c>
      <c r="F16" s="6">
        <v>0</v>
      </c>
      <c r="G16" s="6">
        <v>17167.07</v>
      </c>
      <c r="H16" s="6">
        <v>36057.300000000003</v>
      </c>
      <c r="I16" s="6">
        <v>119647.74</v>
      </c>
      <c r="J16" s="6">
        <v>47228.13</v>
      </c>
      <c r="K16" s="6">
        <v>18733</v>
      </c>
      <c r="L16" s="6">
        <f t="shared" si="0"/>
        <v>4310024.4499999993</v>
      </c>
      <c r="N16" s="24"/>
      <c r="O16" s="24"/>
      <c r="P16" s="24"/>
      <c r="Q16" s="24"/>
      <c r="R16" s="24"/>
      <c r="S16" s="25"/>
      <c r="T16" s="25"/>
      <c r="U16" s="25"/>
      <c r="V16" s="25"/>
      <c r="W16" s="24"/>
      <c r="X16" s="24"/>
      <c r="Y16" s="24"/>
      <c r="Z16" s="24"/>
      <c r="AA16" s="24"/>
      <c r="AB16" s="24"/>
      <c r="AC16" s="24"/>
      <c r="AD16" s="24"/>
    </row>
    <row r="17" spans="1:30" ht="13.5" customHeight="1" x14ac:dyDescent="0.2">
      <c r="A17" s="23">
        <v>4</v>
      </c>
      <c r="B17" s="8" t="s">
        <v>22</v>
      </c>
      <c r="C17" s="6">
        <v>6420398.9800000004</v>
      </c>
      <c r="D17" s="6">
        <v>3449961.98</v>
      </c>
      <c r="E17" s="6">
        <v>105914.89</v>
      </c>
      <c r="F17" s="6">
        <v>64.08</v>
      </c>
      <c r="G17" s="6">
        <v>53168.42</v>
      </c>
      <c r="H17" s="6">
        <v>394550.72</v>
      </c>
      <c r="I17" s="6">
        <v>583445.52</v>
      </c>
      <c r="J17" s="6">
        <v>410121.36</v>
      </c>
      <c r="K17" s="6">
        <v>276831</v>
      </c>
      <c r="L17" s="6">
        <f t="shared" si="0"/>
        <v>11694456.950000001</v>
      </c>
      <c r="N17" s="24"/>
      <c r="O17" s="24"/>
      <c r="P17" s="24"/>
      <c r="Q17" s="24"/>
      <c r="R17" s="24"/>
      <c r="S17" s="25"/>
      <c r="T17" s="25"/>
      <c r="U17" s="25"/>
      <c r="V17" s="25"/>
      <c r="W17" s="24"/>
      <c r="X17" s="24"/>
      <c r="Y17" s="24"/>
      <c r="Z17" s="24"/>
      <c r="AA17" s="24"/>
      <c r="AB17" s="24"/>
      <c r="AC17" s="24"/>
      <c r="AD17" s="24"/>
    </row>
    <row r="18" spans="1:30" ht="13.5" customHeight="1" x14ac:dyDescent="0.2">
      <c r="A18" s="23">
        <v>5</v>
      </c>
      <c r="B18" s="8" t="s">
        <v>7</v>
      </c>
      <c r="C18" s="6">
        <v>6189863.6200000001</v>
      </c>
      <c r="D18" s="6">
        <v>2223789.29</v>
      </c>
      <c r="E18" s="6">
        <v>72928.06</v>
      </c>
      <c r="F18" s="6">
        <v>0</v>
      </c>
      <c r="G18" s="6">
        <v>34284.839999999997</v>
      </c>
      <c r="H18" s="6">
        <v>229662.28</v>
      </c>
      <c r="I18" s="6">
        <v>460371.23</v>
      </c>
      <c r="J18" s="6">
        <v>289217.46000000002</v>
      </c>
      <c r="K18" s="6">
        <v>0</v>
      </c>
      <c r="L18" s="6">
        <f t="shared" si="0"/>
        <v>9500116.7800000012</v>
      </c>
      <c r="N18" s="24"/>
      <c r="O18" s="24"/>
      <c r="P18" s="24"/>
      <c r="Q18" s="24"/>
      <c r="R18" s="24"/>
      <c r="S18" s="25"/>
      <c r="T18" s="25"/>
      <c r="U18" s="25"/>
      <c r="V18" s="25"/>
      <c r="W18" s="24"/>
      <c r="X18" s="24"/>
      <c r="Y18" s="24"/>
      <c r="Z18" s="24"/>
      <c r="AA18" s="24"/>
      <c r="AB18" s="24"/>
      <c r="AC18" s="24"/>
      <c r="AD18" s="24"/>
    </row>
    <row r="19" spans="1:30" ht="13.5" customHeight="1" x14ac:dyDescent="0.2">
      <c r="A19" s="23">
        <v>6</v>
      </c>
      <c r="B19" s="8" t="s">
        <v>17</v>
      </c>
      <c r="C19" s="6">
        <v>2848633.46</v>
      </c>
      <c r="D19" s="6">
        <v>662124.36</v>
      </c>
      <c r="E19" s="6">
        <v>178617.22</v>
      </c>
      <c r="F19" s="6">
        <v>0</v>
      </c>
      <c r="G19" s="6">
        <v>21363.75</v>
      </c>
      <c r="H19" s="6">
        <v>106014.9</v>
      </c>
      <c r="I19" s="6">
        <v>516388.94</v>
      </c>
      <c r="J19" s="6">
        <v>140555.29999999999</v>
      </c>
      <c r="K19" s="6">
        <v>0</v>
      </c>
      <c r="L19" s="6">
        <f t="shared" si="0"/>
        <v>4473697.93</v>
      </c>
      <c r="N19" s="24"/>
      <c r="O19" s="24"/>
      <c r="P19" s="24"/>
      <c r="Q19" s="24"/>
      <c r="R19" s="24"/>
      <c r="S19" s="25"/>
      <c r="T19" s="25"/>
      <c r="U19" s="25"/>
      <c r="V19" s="25"/>
      <c r="W19" s="24"/>
      <c r="X19" s="24"/>
      <c r="Y19" s="24"/>
      <c r="Z19" s="24"/>
      <c r="AA19" s="24"/>
      <c r="AB19" s="24"/>
      <c r="AC19" s="24"/>
      <c r="AD19" s="24"/>
    </row>
    <row r="20" spans="1:30" x14ac:dyDescent="0.2">
      <c r="A20" s="23">
        <v>7</v>
      </c>
      <c r="B20" s="8" t="s">
        <v>18</v>
      </c>
      <c r="C20" s="6">
        <v>2346176.27</v>
      </c>
      <c r="D20" s="6">
        <v>556254.69999999995</v>
      </c>
      <c r="E20" s="6">
        <v>175663.18</v>
      </c>
      <c r="F20" s="6">
        <v>0</v>
      </c>
      <c r="G20" s="6">
        <v>15005.86</v>
      </c>
      <c r="H20" s="6">
        <v>36546.620000000003</v>
      </c>
      <c r="I20" s="6">
        <v>165508.43</v>
      </c>
      <c r="J20" s="6">
        <v>48100.28</v>
      </c>
      <c r="K20" s="6">
        <v>0</v>
      </c>
      <c r="L20" s="6">
        <f t="shared" si="0"/>
        <v>3343255.34</v>
      </c>
      <c r="N20" s="24"/>
      <c r="O20" s="24"/>
      <c r="P20" s="24"/>
      <c r="Q20" s="24"/>
      <c r="R20" s="24"/>
      <c r="S20" s="25"/>
      <c r="T20" s="25"/>
      <c r="U20" s="25"/>
      <c r="V20" s="25"/>
      <c r="W20" s="24"/>
      <c r="X20" s="24"/>
      <c r="Y20" s="24"/>
      <c r="Z20" s="24"/>
      <c r="AA20" s="24"/>
      <c r="AB20" s="24"/>
      <c r="AC20" s="24"/>
      <c r="AD20" s="24"/>
    </row>
    <row r="21" spans="1:30" x14ac:dyDescent="0.2">
      <c r="A21" s="23">
        <v>8</v>
      </c>
      <c r="B21" s="8" t="s">
        <v>8</v>
      </c>
      <c r="C21" s="6">
        <v>3883310.28</v>
      </c>
      <c r="D21" s="6">
        <v>1247230.75</v>
      </c>
      <c r="E21" s="6">
        <v>96724.53</v>
      </c>
      <c r="F21" s="6">
        <v>0</v>
      </c>
      <c r="G21" s="6">
        <v>19320</v>
      </c>
      <c r="H21" s="6">
        <v>90281.37</v>
      </c>
      <c r="I21" s="6">
        <v>205059.73</v>
      </c>
      <c r="J21" s="6">
        <v>116969.45</v>
      </c>
      <c r="K21" s="6">
        <v>15044</v>
      </c>
      <c r="L21" s="6">
        <f t="shared" si="0"/>
        <v>5673940.1100000003</v>
      </c>
      <c r="N21" s="24"/>
      <c r="O21" s="24"/>
      <c r="P21" s="24"/>
      <c r="Q21" s="24"/>
      <c r="R21" s="24"/>
      <c r="S21" s="25"/>
      <c r="T21" s="25"/>
      <c r="U21" s="25"/>
      <c r="V21" s="25"/>
      <c r="W21" s="24"/>
      <c r="X21" s="24"/>
      <c r="Y21" s="24"/>
      <c r="Z21" s="24"/>
      <c r="AA21" s="24"/>
      <c r="AB21" s="24"/>
      <c r="AC21" s="24"/>
      <c r="AD21" s="24"/>
    </row>
    <row r="22" spans="1:30" x14ac:dyDescent="0.2">
      <c r="A22" s="23">
        <v>9</v>
      </c>
      <c r="B22" s="8" t="s">
        <v>9</v>
      </c>
      <c r="C22" s="6">
        <v>3604830.73</v>
      </c>
      <c r="D22" s="6">
        <v>1027099.34</v>
      </c>
      <c r="E22" s="6">
        <v>105914.89</v>
      </c>
      <c r="F22" s="6">
        <v>85.95</v>
      </c>
      <c r="G22" s="6">
        <v>19019.25</v>
      </c>
      <c r="H22" s="6">
        <v>55873.2</v>
      </c>
      <c r="I22" s="6">
        <v>180536.23</v>
      </c>
      <c r="J22" s="6">
        <v>73517.119999999995</v>
      </c>
      <c r="K22" s="6">
        <v>0</v>
      </c>
      <c r="L22" s="6">
        <f t="shared" si="0"/>
        <v>5066876.7100000009</v>
      </c>
      <c r="N22" s="24"/>
      <c r="O22" s="24"/>
      <c r="P22" s="24"/>
      <c r="Q22" s="24"/>
      <c r="R22" s="24"/>
      <c r="S22" s="25"/>
      <c r="T22" s="25"/>
      <c r="U22" s="25"/>
      <c r="V22" s="25"/>
      <c r="W22" s="24"/>
      <c r="X22" s="24"/>
      <c r="Y22" s="24"/>
      <c r="Z22" s="24"/>
      <c r="AA22" s="24"/>
      <c r="AB22" s="24"/>
      <c r="AC22" s="24"/>
      <c r="AD22" s="24"/>
    </row>
    <row r="23" spans="1:30" x14ac:dyDescent="0.2">
      <c r="A23" s="23">
        <v>10</v>
      </c>
      <c r="B23" s="8" t="s">
        <v>16</v>
      </c>
      <c r="C23" s="6">
        <v>2589812.1800000002</v>
      </c>
      <c r="D23" s="6">
        <v>590946.16</v>
      </c>
      <c r="E23" s="6">
        <v>168934.52</v>
      </c>
      <c r="F23" s="6">
        <v>0</v>
      </c>
      <c r="G23" s="6">
        <v>17345.48</v>
      </c>
      <c r="H23" s="6">
        <v>41843.300000000003</v>
      </c>
      <c r="I23" s="6">
        <v>183806.69</v>
      </c>
      <c r="J23" s="6">
        <v>55495.97</v>
      </c>
      <c r="K23" s="6">
        <v>0</v>
      </c>
      <c r="L23" s="6">
        <f t="shared" si="0"/>
        <v>3648184.3000000003</v>
      </c>
      <c r="N23" s="24"/>
      <c r="O23" s="24"/>
      <c r="P23" s="24"/>
      <c r="Q23" s="24"/>
      <c r="R23" s="24"/>
      <c r="S23" s="25"/>
      <c r="T23" s="25"/>
      <c r="U23" s="25"/>
      <c r="V23" s="25"/>
      <c r="W23" s="24"/>
      <c r="X23" s="24"/>
      <c r="Y23" s="24"/>
      <c r="Z23" s="24"/>
      <c r="AA23" s="24"/>
      <c r="AB23" s="24"/>
      <c r="AC23" s="24"/>
      <c r="AD23" s="24"/>
    </row>
    <row r="24" spans="1:30" x14ac:dyDescent="0.2">
      <c r="A24" s="23">
        <v>11</v>
      </c>
      <c r="B24" s="8" t="s">
        <v>10</v>
      </c>
      <c r="C24" s="6">
        <v>4049005.55</v>
      </c>
      <c r="D24" s="6">
        <v>1433551.31</v>
      </c>
      <c r="E24" s="6">
        <v>104930.21</v>
      </c>
      <c r="F24" s="6">
        <v>0</v>
      </c>
      <c r="G24" s="6">
        <v>24142.780000000002</v>
      </c>
      <c r="H24" s="6">
        <v>111909.06</v>
      </c>
      <c r="I24" s="6">
        <v>368277.61</v>
      </c>
      <c r="J24" s="6">
        <v>146549.39000000001</v>
      </c>
      <c r="K24" s="6">
        <v>0</v>
      </c>
      <c r="L24" s="6">
        <f t="shared" si="0"/>
        <v>6238365.9099999992</v>
      </c>
      <c r="N24" s="24"/>
      <c r="O24" s="24"/>
      <c r="P24" s="24"/>
      <c r="Q24" s="24"/>
      <c r="R24" s="24"/>
      <c r="S24" s="25"/>
      <c r="T24" s="25"/>
      <c r="U24" s="25"/>
      <c r="V24" s="25"/>
      <c r="W24" s="24"/>
      <c r="X24" s="24"/>
      <c r="Y24" s="24"/>
      <c r="Z24" s="24"/>
      <c r="AA24" s="24"/>
      <c r="AB24" s="24"/>
      <c r="AC24" s="24"/>
      <c r="AD24" s="24"/>
    </row>
    <row r="25" spans="1:30" x14ac:dyDescent="0.2">
      <c r="A25" s="23">
        <v>12</v>
      </c>
      <c r="B25" s="8" t="s">
        <v>11</v>
      </c>
      <c r="C25" s="6">
        <v>5788394.5899999999</v>
      </c>
      <c r="D25" s="6">
        <v>1252468.03</v>
      </c>
      <c r="E25" s="6">
        <v>92949.92</v>
      </c>
      <c r="F25" s="6">
        <v>0</v>
      </c>
      <c r="G25" s="6">
        <v>40931.72</v>
      </c>
      <c r="H25" s="6">
        <v>73360.160000000003</v>
      </c>
      <c r="I25" s="6">
        <v>198661.79</v>
      </c>
      <c r="J25" s="6">
        <v>96408.03</v>
      </c>
      <c r="K25" s="6">
        <v>133952</v>
      </c>
      <c r="L25" s="6">
        <f t="shared" si="0"/>
        <v>7677126.2400000002</v>
      </c>
      <c r="N25" s="24"/>
      <c r="O25" s="24"/>
      <c r="P25" s="24"/>
      <c r="Q25" s="24"/>
      <c r="R25" s="24"/>
      <c r="S25" s="25"/>
      <c r="T25" s="25"/>
      <c r="U25" s="25"/>
      <c r="V25" s="25"/>
      <c r="W25" s="24"/>
      <c r="X25" s="24"/>
      <c r="Y25" s="24"/>
      <c r="Z25" s="24"/>
      <c r="AA25" s="24"/>
      <c r="AB25" s="24"/>
      <c r="AC25" s="24"/>
      <c r="AD25" s="24"/>
    </row>
    <row r="26" spans="1:30" x14ac:dyDescent="0.2">
      <c r="A26" s="23">
        <v>13</v>
      </c>
      <c r="B26" s="8" t="s">
        <v>12</v>
      </c>
      <c r="C26" s="6">
        <v>5598950.0800000001</v>
      </c>
      <c r="D26" s="6">
        <v>1774038.62</v>
      </c>
      <c r="E26" s="6">
        <v>72435.72</v>
      </c>
      <c r="F26" s="6">
        <v>0</v>
      </c>
      <c r="G26" s="6">
        <v>26678.27</v>
      </c>
      <c r="H26" s="6">
        <v>130826.26</v>
      </c>
      <c r="I26" s="6">
        <v>258235.89</v>
      </c>
      <c r="J26" s="6">
        <v>173287.19</v>
      </c>
      <c r="K26" s="6">
        <v>0</v>
      </c>
      <c r="L26" s="6">
        <f t="shared" si="0"/>
        <v>8034452.0299999993</v>
      </c>
      <c r="N26" s="24"/>
      <c r="O26" s="24"/>
      <c r="P26" s="24"/>
      <c r="Q26" s="24"/>
      <c r="R26" s="24"/>
      <c r="S26" s="25"/>
      <c r="T26" s="25"/>
      <c r="U26" s="25"/>
      <c r="V26" s="25"/>
      <c r="W26" s="24"/>
      <c r="X26" s="24"/>
      <c r="Y26" s="24"/>
      <c r="Z26" s="24"/>
      <c r="AA26" s="24"/>
      <c r="AB26" s="24"/>
      <c r="AC26" s="24"/>
      <c r="AD26" s="24"/>
    </row>
    <row r="27" spans="1:30" x14ac:dyDescent="0.2">
      <c r="A27" s="23">
        <v>14</v>
      </c>
      <c r="B27" s="8" t="s">
        <v>36</v>
      </c>
      <c r="C27" s="6">
        <v>2891656.47</v>
      </c>
      <c r="D27" s="6">
        <v>968110.1</v>
      </c>
      <c r="E27" s="6">
        <v>132501.29999999999</v>
      </c>
      <c r="F27" s="6">
        <v>0</v>
      </c>
      <c r="G27" s="6">
        <v>16347.24</v>
      </c>
      <c r="H27" s="6">
        <v>24731.19</v>
      </c>
      <c r="I27" s="6">
        <v>95761.61</v>
      </c>
      <c r="J27" s="6">
        <v>32340.16</v>
      </c>
      <c r="K27" s="6">
        <v>0</v>
      </c>
      <c r="L27" s="6">
        <f t="shared" si="0"/>
        <v>4161448.0700000003</v>
      </c>
      <c r="N27" s="24"/>
      <c r="O27" s="24"/>
      <c r="P27" s="24"/>
      <c r="Q27" s="24"/>
      <c r="R27" s="24"/>
      <c r="S27" s="25"/>
      <c r="T27" s="25"/>
      <c r="U27" s="25"/>
      <c r="V27" s="25"/>
      <c r="W27" s="24"/>
      <c r="X27" s="24"/>
      <c r="Y27" s="24"/>
      <c r="Z27" s="24"/>
      <c r="AA27" s="24"/>
      <c r="AB27" s="24"/>
      <c r="AC27" s="24"/>
      <c r="AD27" s="24"/>
    </row>
    <row r="28" spans="1:30" x14ac:dyDescent="0.2">
      <c r="A28" s="23">
        <v>15</v>
      </c>
      <c r="B28" s="8" t="s">
        <v>27</v>
      </c>
      <c r="C28" s="6">
        <v>3685068.84</v>
      </c>
      <c r="D28" s="6">
        <v>1044868.09</v>
      </c>
      <c r="E28" s="6">
        <v>105914.89</v>
      </c>
      <c r="F28" s="6">
        <v>0</v>
      </c>
      <c r="G28" s="6">
        <v>19992.43</v>
      </c>
      <c r="H28" s="6">
        <v>75299.179999999993</v>
      </c>
      <c r="I28" s="6">
        <v>177615.71</v>
      </c>
      <c r="J28" s="6">
        <v>97966.65</v>
      </c>
      <c r="K28" s="6">
        <v>0</v>
      </c>
      <c r="L28" s="6">
        <f t="shared" si="0"/>
        <v>5206725.7899999991</v>
      </c>
      <c r="N28" s="24"/>
      <c r="O28" s="24"/>
      <c r="P28" s="24"/>
      <c r="Q28" s="24"/>
      <c r="R28" s="24"/>
      <c r="S28" s="25"/>
      <c r="T28" s="25"/>
      <c r="U28" s="25"/>
      <c r="V28" s="25"/>
      <c r="W28" s="24"/>
      <c r="X28" s="24"/>
      <c r="Y28" s="24"/>
      <c r="Z28" s="24"/>
      <c r="AA28" s="24"/>
      <c r="AB28" s="24"/>
      <c r="AC28" s="24"/>
      <c r="AD28" s="24"/>
    </row>
    <row r="29" spans="1:30" x14ac:dyDescent="0.2">
      <c r="A29" s="23">
        <v>16</v>
      </c>
      <c r="B29" s="8" t="s">
        <v>25</v>
      </c>
      <c r="C29" s="6">
        <v>9349522.0600000005</v>
      </c>
      <c r="D29" s="6">
        <v>4260998.05</v>
      </c>
      <c r="E29" s="6">
        <v>50444.49</v>
      </c>
      <c r="F29" s="6">
        <v>59.9</v>
      </c>
      <c r="G29" s="6">
        <v>40080.75</v>
      </c>
      <c r="H29" s="6">
        <v>297238.13</v>
      </c>
      <c r="I29" s="6">
        <v>633170.64</v>
      </c>
      <c r="J29" s="6">
        <v>386358.36</v>
      </c>
      <c r="K29" s="6">
        <v>0</v>
      </c>
      <c r="L29" s="6">
        <f t="shared" si="0"/>
        <v>15017872.380000001</v>
      </c>
      <c r="N29" s="24"/>
      <c r="O29" s="24"/>
      <c r="P29" s="24"/>
      <c r="Q29" s="24"/>
      <c r="R29" s="24"/>
      <c r="S29" s="25"/>
      <c r="T29" s="25"/>
      <c r="U29" s="25"/>
      <c r="V29" s="25"/>
      <c r="W29" s="24"/>
      <c r="X29" s="24"/>
      <c r="Y29" s="24"/>
      <c r="Z29" s="24"/>
      <c r="AA29" s="24"/>
      <c r="AB29" s="24"/>
      <c r="AC29" s="24"/>
      <c r="AD29" s="24"/>
    </row>
    <row r="30" spans="1:30" x14ac:dyDescent="0.2">
      <c r="A30" s="23">
        <v>17</v>
      </c>
      <c r="B30" s="8" t="s">
        <v>13</v>
      </c>
      <c r="C30" s="6">
        <v>4688314.93</v>
      </c>
      <c r="D30" s="6">
        <v>1449067.99</v>
      </c>
      <c r="E30" s="6">
        <v>89503.53</v>
      </c>
      <c r="F30" s="6">
        <v>0</v>
      </c>
      <c r="G30" s="6">
        <v>26094.73</v>
      </c>
      <c r="H30" s="6">
        <v>131104.79999999999</v>
      </c>
      <c r="I30" s="6">
        <v>335913.7</v>
      </c>
      <c r="J30" s="6">
        <v>169449.55</v>
      </c>
      <c r="K30" s="6">
        <v>1080739</v>
      </c>
      <c r="L30" s="6">
        <f t="shared" si="0"/>
        <v>7970188.2300000004</v>
      </c>
      <c r="N30" s="24"/>
      <c r="O30" s="24"/>
      <c r="P30" s="24"/>
      <c r="Q30" s="24"/>
      <c r="R30" s="24"/>
      <c r="S30" s="25"/>
      <c r="T30" s="25"/>
      <c r="U30" s="25"/>
      <c r="V30" s="25"/>
      <c r="W30" s="24"/>
      <c r="X30" s="24"/>
      <c r="Y30" s="24"/>
      <c r="Z30" s="24"/>
      <c r="AA30" s="24"/>
      <c r="AB30" s="24"/>
      <c r="AC30" s="24"/>
      <c r="AD30" s="24"/>
    </row>
    <row r="31" spans="1:30" x14ac:dyDescent="0.2">
      <c r="A31" s="23">
        <v>18</v>
      </c>
      <c r="B31" s="8" t="s">
        <v>4</v>
      </c>
      <c r="C31" s="6">
        <v>39865014.18</v>
      </c>
      <c r="D31" s="6">
        <v>16775066.779999999</v>
      </c>
      <c r="E31" s="6">
        <v>28617.38</v>
      </c>
      <c r="F31" s="6">
        <v>1615.59</v>
      </c>
      <c r="G31" s="6">
        <v>140662.49</v>
      </c>
      <c r="H31" s="6">
        <v>1542760.63</v>
      </c>
      <c r="I31" s="6">
        <v>2162797.66</v>
      </c>
      <c r="J31" s="6">
        <v>1548557.13</v>
      </c>
      <c r="K31" s="6">
        <v>0</v>
      </c>
      <c r="L31" s="6">
        <f t="shared" si="0"/>
        <v>62065091.840000011</v>
      </c>
      <c r="N31" s="24"/>
      <c r="O31" s="24"/>
      <c r="P31" s="24"/>
      <c r="Q31" s="24"/>
      <c r="R31" s="24"/>
      <c r="S31" s="25"/>
      <c r="T31" s="25"/>
      <c r="U31" s="25"/>
      <c r="V31" s="25"/>
      <c r="W31" s="24"/>
      <c r="X31" s="24"/>
      <c r="Y31" s="24"/>
      <c r="Z31" s="24"/>
      <c r="AA31" s="24"/>
      <c r="AB31" s="24"/>
      <c r="AC31" s="24"/>
      <c r="AD31" s="24"/>
    </row>
    <row r="32" spans="1:30" x14ac:dyDescent="0.2">
      <c r="A32" s="23">
        <v>19</v>
      </c>
      <c r="B32" s="8" t="s">
        <v>14</v>
      </c>
      <c r="C32" s="6">
        <v>4226904.57</v>
      </c>
      <c r="D32" s="6">
        <v>1581247.46</v>
      </c>
      <c r="E32" s="6">
        <v>84416.01</v>
      </c>
      <c r="F32" s="6">
        <v>0</v>
      </c>
      <c r="G32" s="6">
        <v>17949.03</v>
      </c>
      <c r="H32" s="6">
        <v>98954.99</v>
      </c>
      <c r="I32" s="6">
        <v>209597.86</v>
      </c>
      <c r="J32" s="6">
        <v>129352.36</v>
      </c>
      <c r="K32" s="6">
        <v>0</v>
      </c>
      <c r="L32" s="6">
        <f t="shared" si="0"/>
        <v>6348422.2800000012</v>
      </c>
      <c r="N32" s="24"/>
      <c r="O32" s="24"/>
      <c r="P32" s="24"/>
      <c r="Q32" s="24"/>
      <c r="R32" s="24"/>
      <c r="S32" s="25"/>
      <c r="T32" s="25"/>
      <c r="U32" s="25"/>
      <c r="V32" s="25"/>
      <c r="W32" s="24"/>
      <c r="X32" s="24"/>
      <c r="Y32" s="24"/>
      <c r="Z32" s="24"/>
      <c r="AA32" s="24"/>
      <c r="AB32" s="24"/>
      <c r="AC32" s="24"/>
      <c r="AD32" s="24"/>
    </row>
    <row r="33" spans="1:30" x14ac:dyDescent="0.2">
      <c r="A33" s="23">
        <v>20</v>
      </c>
      <c r="B33" s="8" t="s">
        <v>15</v>
      </c>
      <c r="C33" s="6">
        <v>4530675.4400000004</v>
      </c>
      <c r="D33" s="6">
        <v>1514331.69</v>
      </c>
      <c r="E33" s="6">
        <v>98037.41</v>
      </c>
      <c r="F33" s="6">
        <v>0</v>
      </c>
      <c r="G33" s="6">
        <v>27699.15</v>
      </c>
      <c r="H33" s="6">
        <v>154503.96</v>
      </c>
      <c r="I33" s="6">
        <v>294432.84999999998</v>
      </c>
      <c r="J33" s="6">
        <v>198093.58</v>
      </c>
      <c r="K33" s="6">
        <v>0</v>
      </c>
      <c r="L33" s="6">
        <f t="shared" si="0"/>
        <v>6817774.080000001</v>
      </c>
      <c r="N33" s="24"/>
      <c r="O33" s="24"/>
      <c r="P33" s="24"/>
      <c r="Q33" s="24"/>
      <c r="R33" s="24"/>
      <c r="S33" s="25"/>
      <c r="T33" s="25"/>
      <c r="U33" s="25"/>
      <c r="V33" s="25"/>
      <c r="W33" s="24"/>
      <c r="X33" s="24"/>
      <c r="Y33" s="24"/>
      <c r="Z33" s="24"/>
      <c r="AA33" s="24"/>
      <c r="AB33" s="24"/>
      <c r="AC33" s="24"/>
      <c r="AD33" s="24"/>
    </row>
    <row r="34" spans="1:30" x14ac:dyDescent="0.2">
      <c r="A34" s="36" t="s">
        <v>0</v>
      </c>
      <c r="B34" s="37"/>
      <c r="C34" s="7">
        <f>SUM(C14:C33)</f>
        <v>123391714.72999999</v>
      </c>
      <c r="D34" s="7">
        <f t="shared" ref="D34:L34" si="1">SUM(D14:D33)</f>
        <v>45013748</v>
      </c>
      <c r="E34" s="7">
        <f t="shared" si="1"/>
        <v>2092039.6499999997</v>
      </c>
      <c r="F34" s="7">
        <f>SUM(F14:F33)</f>
        <v>1825.52</v>
      </c>
      <c r="G34" s="7">
        <f t="shared" si="1"/>
        <v>617482.79999999993</v>
      </c>
      <c r="H34" s="7">
        <f t="shared" si="1"/>
        <v>3802484.4800000004</v>
      </c>
      <c r="I34" s="7">
        <f t="shared" si="1"/>
        <v>7570133.7800000003</v>
      </c>
      <c r="J34" s="7">
        <f t="shared" si="1"/>
        <v>4381481.4799999986</v>
      </c>
      <c r="K34" s="7">
        <f t="shared" si="1"/>
        <v>1525299</v>
      </c>
      <c r="L34" s="7">
        <f t="shared" si="1"/>
        <v>188396209.44000003</v>
      </c>
      <c r="N34" s="26"/>
      <c r="O34" s="26"/>
      <c r="P34" s="26"/>
      <c r="Q34" s="26"/>
      <c r="R34" s="24"/>
      <c r="S34" s="25"/>
      <c r="T34" s="25"/>
      <c r="U34" s="25"/>
      <c r="V34" s="25"/>
      <c r="W34" s="24"/>
      <c r="X34" s="24"/>
      <c r="Y34" s="24"/>
      <c r="Z34" s="24"/>
      <c r="AA34" s="24"/>
      <c r="AB34" s="24"/>
      <c r="AC34" s="24"/>
      <c r="AD34" s="24"/>
    </row>
    <row r="35" spans="1:30" x14ac:dyDescent="0.2"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ht="12.75" customHeight="1" x14ac:dyDescent="0.2">
      <c r="B36" s="27"/>
      <c r="C36" s="48"/>
      <c r="D36" s="48"/>
      <c r="E36" s="48"/>
      <c r="F36" s="48"/>
      <c r="G36" s="48"/>
      <c r="H36" s="48"/>
      <c r="I36" s="48"/>
      <c r="J36" s="48"/>
      <c r="K36" s="48"/>
      <c r="L36" s="48"/>
    </row>
    <row r="37" spans="1:30" x14ac:dyDescent="0.2">
      <c r="B37" s="1" t="s">
        <v>19</v>
      </c>
      <c r="F37" s="2"/>
      <c r="G37" s="1"/>
      <c r="H37" s="1"/>
      <c r="I37" s="1"/>
      <c r="J37" s="1"/>
      <c r="K37" s="1"/>
    </row>
    <row r="38" spans="1:30" x14ac:dyDescent="0.2">
      <c r="B38" s="1" t="s">
        <v>19</v>
      </c>
      <c r="C38" s="28"/>
      <c r="F38" s="2"/>
      <c r="G38" s="1"/>
      <c r="H38" s="1"/>
      <c r="I38" s="1"/>
      <c r="J38" s="1"/>
      <c r="K38" s="1"/>
    </row>
    <row r="39" spans="1:30" x14ac:dyDescent="0.2">
      <c r="B39" s="1"/>
      <c r="C39" s="29"/>
      <c r="F39" s="2"/>
      <c r="G39" s="1"/>
      <c r="H39" s="1"/>
      <c r="I39" s="30"/>
      <c r="J39" s="30"/>
      <c r="K39" s="30"/>
      <c r="L39" s="30"/>
    </row>
    <row r="40" spans="1:30" x14ac:dyDescent="0.2">
      <c r="B40" s="1" t="s">
        <v>19</v>
      </c>
      <c r="C40" s="29"/>
      <c r="F40" s="2"/>
      <c r="G40" s="1"/>
      <c r="H40" s="1"/>
      <c r="I40" s="1"/>
      <c r="J40" s="1"/>
      <c r="K40" s="1"/>
    </row>
    <row r="41" spans="1:30" x14ac:dyDescent="0.2">
      <c r="B41" s="1"/>
      <c r="C41" s="28"/>
      <c r="G41" s="1"/>
      <c r="H41" s="1"/>
      <c r="I41" s="1"/>
      <c r="J41" s="1"/>
      <c r="K41" s="1"/>
    </row>
    <row r="42" spans="1:30" x14ac:dyDescent="0.2">
      <c r="B42" s="1"/>
      <c r="C42" s="29"/>
      <c r="G42" s="1"/>
      <c r="H42" s="1"/>
      <c r="I42" s="1"/>
      <c r="J42" s="1"/>
      <c r="K42" s="1"/>
    </row>
    <row r="43" spans="1:30" x14ac:dyDescent="0.2">
      <c r="B43" s="1"/>
      <c r="C43" s="29"/>
      <c r="G43" s="1"/>
      <c r="H43" s="1"/>
      <c r="I43" s="1"/>
      <c r="J43" s="1"/>
      <c r="K43" s="1"/>
    </row>
    <row r="44" spans="1:30" x14ac:dyDescent="0.2">
      <c r="C44" s="29"/>
      <c r="F44" s="2"/>
      <c r="G44" s="1"/>
      <c r="H44" s="1"/>
      <c r="I44" s="1"/>
      <c r="J44" s="1"/>
      <c r="K44" s="1"/>
    </row>
    <row r="45" spans="1:30" x14ac:dyDescent="0.2">
      <c r="C45" s="29"/>
      <c r="G45" s="1"/>
      <c r="H45" s="1"/>
      <c r="I45" s="1"/>
      <c r="J45" s="1"/>
      <c r="K45" s="1"/>
    </row>
    <row r="46" spans="1:30" x14ac:dyDescent="0.2">
      <c r="C46" s="2"/>
    </row>
    <row r="47" spans="1:30" x14ac:dyDescent="0.2">
      <c r="C47" s="1"/>
    </row>
  </sheetData>
  <mergeCells count="17">
    <mergeCell ref="C36:L36"/>
    <mergeCell ref="H11:H13"/>
    <mergeCell ref="I11:I13"/>
    <mergeCell ref="J11:J13"/>
    <mergeCell ref="K11:K13"/>
    <mergeCell ref="L11:L13"/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5:L34"/>
  <sheetViews>
    <sheetView tabSelected="1" workbookViewId="0">
      <selection activeCell="A5" sqref="A5:L5"/>
    </sheetView>
  </sheetViews>
  <sheetFormatPr baseColWidth="10" defaultRowHeight="12.75" x14ac:dyDescent="0.2"/>
  <cols>
    <col min="1" max="1" width="4.140625" style="9" bestFit="1" customWidth="1"/>
    <col min="2" max="2" width="17.7109375" style="9" customWidth="1"/>
    <col min="3" max="3" width="13.42578125" style="9" customWidth="1"/>
    <col min="4" max="4" width="10.5703125" style="9" customWidth="1"/>
    <col min="5" max="5" width="11.7109375" style="9" customWidth="1"/>
    <col min="6" max="6" width="9" style="9" customWidth="1"/>
    <col min="7" max="7" width="11" style="9" customWidth="1"/>
    <col min="8" max="8" width="11.7109375" style="9" customWidth="1"/>
    <col min="9" max="9" width="12.28515625" style="9" customWidth="1"/>
    <col min="10" max="10" width="9.5703125" style="9" customWidth="1"/>
    <col min="11" max="11" width="9.28515625" style="9" customWidth="1"/>
    <col min="12" max="12" width="11.42578125" style="9" customWidth="1"/>
    <col min="13" max="16384" width="11.42578125" style="9"/>
  </cols>
  <sheetData>
    <row r="5" spans="1:12" ht="16.5" x14ac:dyDescent="0.25">
      <c r="A5" s="55" t="s">
        <v>23</v>
      </c>
      <c r="B5" s="55"/>
      <c r="C5" s="55"/>
      <c r="D5" s="55"/>
      <c r="E5" s="55"/>
      <c r="F5" s="55"/>
      <c r="G5" s="33"/>
      <c r="H5" s="33"/>
      <c r="I5" s="33"/>
      <c r="J5" s="33"/>
      <c r="K5" s="33"/>
      <c r="L5" s="33"/>
    </row>
    <row r="6" spans="1:12" ht="13.5" customHeight="1" x14ac:dyDescent="0.2">
      <c r="A6" s="56" t="s">
        <v>24</v>
      </c>
      <c r="B6" s="56"/>
      <c r="C6" s="56"/>
      <c r="D6" s="56"/>
      <c r="E6" s="56"/>
      <c r="F6" s="56"/>
      <c r="G6" s="34"/>
      <c r="H6" s="34"/>
      <c r="I6" s="34"/>
      <c r="J6" s="34"/>
      <c r="K6" s="34"/>
      <c r="L6" s="34"/>
    </row>
    <row r="7" spans="1:12" ht="13.5" customHeight="1" x14ac:dyDescent="0.2">
      <c r="A7" s="57" t="s">
        <v>23</v>
      </c>
      <c r="B7" s="57"/>
      <c r="C7" s="57"/>
      <c r="D7" s="57"/>
      <c r="E7" s="57"/>
      <c r="F7" s="57"/>
      <c r="G7" s="35"/>
      <c r="H7" s="35"/>
      <c r="I7" s="35"/>
      <c r="J7" s="35"/>
      <c r="K7" s="35"/>
      <c r="L7" s="35"/>
    </row>
    <row r="8" spans="1:12" x14ac:dyDescent="0.2">
      <c r="A8" s="9" t="s">
        <v>39</v>
      </c>
      <c r="B8" s="18" t="s">
        <v>19</v>
      </c>
      <c r="F8" s="19"/>
      <c r="G8" s="18"/>
      <c r="H8" s="18"/>
      <c r="I8" s="18"/>
      <c r="J8" s="18"/>
      <c r="K8" s="18"/>
    </row>
    <row r="9" spans="1:12" x14ac:dyDescent="0.2">
      <c r="A9" s="51" t="s">
        <v>41</v>
      </c>
      <c r="B9" s="51"/>
      <c r="C9" s="51"/>
      <c r="D9" s="51"/>
      <c r="E9" s="51"/>
      <c r="F9" s="51"/>
      <c r="G9" s="18"/>
      <c r="H9" s="18"/>
      <c r="I9" s="18"/>
      <c r="J9" s="18"/>
      <c r="K9" s="18"/>
    </row>
    <row r="10" spans="1:12" x14ac:dyDescent="0.2">
      <c r="F10" s="10" t="s">
        <v>26</v>
      </c>
      <c r="G10" s="18"/>
      <c r="H10" s="18"/>
      <c r="I10" s="18"/>
      <c r="J10" s="18"/>
      <c r="K10" s="18"/>
      <c r="L10" s="9" t="s">
        <v>26</v>
      </c>
    </row>
    <row r="11" spans="1:12" ht="15" customHeight="1" x14ac:dyDescent="0.2">
      <c r="A11" s="11" t="s">
        <v>1</v>
      </c>
      <c r="B11" s="52" t="s">
        <v>38</v>
      </c>
      <c r="C11" s="45" t="s">
        <v>29</v>
      </c>
      <c r="D11" s="45" t="s">
        <v>30</v>
      </c>
      <c r="E11" s="45" t="s">
        <v>28</v>
      </c>
      <c r="F11" s="45" t="s">
        <v>0</v>
      </c>
      <c r="G11" s="18"/>
      <c r="H11" s="18"/>
      <c r="I11" s="18"/>
      <c r="J11" s="18"/>
      <c r="K11" s="18"/>
    </row>
    <row r="12" spans="1:12" ht="15" customHeight="1" x14ac:dyDescent="0.2">
      <c r="A12" s="12" t="s">
        <v>2</v>
      </c>
      <c r="B12" s="53"/>
      <c r="C12" s="46"/>
      <c r="D12" s="46"/>
      <c r="E12" s="46"/>
      <c r="F12" s="46"/>
      <c r="G12" s="18"/>
      <c r="H12" s="18"/>
      <c r="I12" s="18"/>
      <c r="J12" s="18"/>
      <c r="K12" s="18"/>
    </row>
    <row r="13" spans="1:12" ht="15" customHeight="1" x14ac:dyDescent="0.2">
      <c r="A13" s="13" t="s">
        <v>3</v>
      </c>
      <c r="B13" s="54"/>
      <c r="C13" s="47"/>
      <c r="D13" s="47"/>
      <c r="E13" s="47"/>
      <c r="F13" s="47"/>
      <c r="G13" s="18"/>
      <c r="H13" s="18"/>
      <c r="I13" s="18"/>
      <c r="J13" s="18"/>
      <c r="K13" s="18"/>
    </row>
    <row r="14" spans="1:12" ht="12.75" customHeight="1" x14ac:dyDescent="0.2">
      <c r="A14" s="14">
        <v>1</v>
      </c>
      <c r="B14" s="15" t="s">
        <v>5</v>
      </c>
      <c r="C14" s="16">
        <v>-132265.69</v>
      </c>
      <c r="D14" s="16">
        <v>-16945.61</v>
      </c>
      <c r="E14" s="16">
        <v>-732.62</v>
      </c>
      <c r="F14" s="16">
        <f t="shared" ref="F14:F33" si="0">SUM(C14:E14)</f>
        <v>-149943.91999999998</v>
      </c>
      <c r="G14" s="18"/>
      <c r="H14" s="18"/>
      <c r="I14" s="18"/>
      <c r="J14" s="18"/>
      <c r="K14" s="18"/>
    </row>
    <row r="15" spans="1:12" ht="12.75" customHeight="1" x14ac:dyDescent="0.2">
      <c r="A15" s="14">
        <v>2</v>
      </c>
      <c r="B15" s="15" t="s">
        <v>6</v>
      </c>
      <c r="C15" s="16">
        <v>-99070.3</v>
      </c>
      <c r="D15" s="16">
        <v>-6476.66</v>
      </c>
      <c r="E15" s="16">
        <v>-101.18</v>
      </c>
      <c r="F15" s="16">
        <f t="shared" si="0"/>
        <v>-105648.14</v>
      </c>
      <c r="G15" s="18"/>
      <c r="H15" s="18"/>
      <c r="I15" s="18"/>
      <c r="J15" s="18"/>
      <c r="K15" s="18"/>
    </row>
    <row r="16" spans="1:12" ht="12.75" customHeight="1" x14ac:dyDescent="0.2">
      <c r="A16" s="14">
        <v>3</v>
      </c>
      <c r="B16" s="15" t="s">
        <v>21</v>
      </c>
      <c r="C16" s="16">
        <v>-92101.15</v>
      </c>
      <c r="D16" s="16">
        <v>-5151.87</v>
      </c>
      <c r="E16" s="16">
        <v>-67.510000000000005</v>
      </c>
      <c r="F16" s="16">
        <f t="shared" si="0"/>
        <v>-97320.529999999984</v>
      </c>
    </row>
    <row r="17" spans="1:8" ht="12.75" customHeight="1" x14ac:dyDescent="0.2">
      <c r="A17" s="14">
        <v>4</v>
      </c>
      <c r="B17" s="15" t="s">
        <v>22</v>
      </c>
      <c r="C17" s="16">
        <v>-268385.34999999998</v>
      </c>
      <c r="D17" s="16">
        <v>-137735.75</v>
      </c>
      <c r="E17" s="16">
        <v>-37615.699999999997</v>
      </c>
      <c r="F17" s="16">
        <f t="shared" si="0"/>
        <v>-443736.8</v>
      </c>
    </row>
    <row r="18" spans="1:8" ht="12.75" customHeight="1" x14ac:dyDescent="0.2">
      <c r="A18" s="14">
        <v>5</v>
      </c>
      <c r="B18" s="15" t="s">
        <v>7</v>
      </c>
      <c r="C18" s="16">
        <v>-176509.93</v>
      </c>
      <c r="D18" s="16">
        <v>-42112.49</v>
      </c>
      <c r="E18" s="16">
        <v>-4671.75</v>
      </c>
      <c r="F18" s="16">
        <f t="shared" si="0"/>
        <v>-223294.16999999998</v>
      </c>
    </row>
    <row r="19" spans="1:8" x14ac:dyDescent="0.2">
      <c r="A19" s="14">
        <v>6</v>
      </c>
      <c r="B19" s="15" t="s">
        <v>17</v>
      </c>
      <c r="C19" s="16">
        <v>-123283.71</v>
      </c>
      <c r="D19" s="16">
        <v>-9520.26</v>
      </c>
      <c r="E19" s="16">
        <v>-4.3099999999999996</v>
      </c>
      <c r="F19" s="16">
        <f t="shared" si="0"/>
        <v>-132808.28</v>
      </c>
      <c r="H19" s="9" t="s">
        <v>19</v>
      </c>
    </row>
    <row r="20" spans="1:8" x14ac:dyDescent="0.2">
      <c r="A20" s="14">
        <v>7</v>
      </c>
      <c r="B20" s="15" t="s">
        <v>18</v>
      </c>
      <c r="C20" s="16">
        <v>-114278.91</v>
      </c>
      <c r="D20" s="16">
        <v>-3279.33</v>
      </c>
      <c r="E20" s="16">
        <v>-4.32</v>
      </c>
      <c r="F20" s="16">
        <f t="shared" si="0"/>
        <v>-117562.56000000001</v>
      </c>
    </row>
    <row r="21" spans="1:8" ht="12.75" customHeight="1" x14ac:dyDescent="0.2">
      <c r="A21" s="14">
        <v>8</v>
      </c>
      <c r="B21" s="15" t="s">
        <v>8</v>
      </c>
      <c r="C21" s="16">
        <v>-102678.82</v>
      </c>
      <c r="D21" s="16">
        <v>-14759.34</v>
      </c>
      <c r="E21" s="16">
        <v>-576.92999999999995</v>
      </c>
      <c r="F21" s="16">
        <f t="shared" si="0"/>
        <v>-118015.09</v>
      </c>
    </row>
    <row r="22" spans="1:8" x14ac:dyDescent="0.2">
      <c r="A22" s="14">
        <v>9</v>
      </c>
      <c r="B22" s="15" t="s">
        <v>9</v>
      </c>
      <c r="C22" s="16">
        <v>-99915.17</v>
      </c>
      <c r="D22" s="16">
        <v>-6597.06</v>
      </c>
      <c r="E22" s="16">
        <v>-88.47</v>
      </c>
      <c r="F22" s="16">
        <f t="shared" si="0"/>
        <v>-106600.7</v>
      </c>
    </row>
    <row r="23" spans="1:8" x14ac:dyDescent="0.2">
      <c r="A23" s="14">
        <v>10</v>
      </c>
      <c r="B23" s="15" t="s">
        <v>16</v>
      </c>
      <c r="C23" s="16">
        <v>-87788.27</v>
      </c>
      <c r="D23" s="16">
        <v>-4104.26</v>
      </c>
      <c r="E23" s="16">
        <v>-13.8</v>
      </c>
      <c r="F23" s="16">
        <f t="shared" si="0"/>
        <v>-91906.33</v>
      </c>
    </row>
    <row r="24" spans="1:8" ht="12.75" customHeight="1" x14ac:dyDescent="0.2">
      <c r="A24" s="14">
        <v>11</v>
      </c>
      <c r="B24" s="15" t="s">
        <v>10</v>
      </c>
      <c r="C24" s="16">
        <v>-135151.93</v>
      </c>
      <c r="D24" s="16">
        <v>-10585.85</v>
      </c>
      <c r="E24" s="16">
        <v>-109.06</v>
      </c>
      <c r="F24" s="16">
        <f t="shared" si="0"/>
        <v>-145846.84</v>
      </c>
    </row>
    <row r="25" spans="1:8" x14ac:dyDescent="0.2">
      <c r="A25" s="14">
        <v>12</v>
      </c>
      <c r="B25" s="15" t="s">
        <v>11</v>
      </c>
      <c r="C25" s="16">
        <v>-95184.55</v>
      </c>
      <c r="D25" s="16">
        <v>-7459.61</v>
      </c>
      <c r="E25" s="16">
        <v>-67.010000000000005</v>
      </c>
      <c r="F25" s="16">
        <f t="shared" si="0"/>
        <v>-102711.17</v>
      </c>
    </row>
    <row r="26" spans="1:8" x14ac:dyDescent="0.2">
      <c r="A26" s="14">
        <v>13</v>
      </c>
      <c r="B26" s="15" t="s">
        <v>12</v>
      </c>
      <c r="C26" s="16">
        <v>-110925.46</v>
      </c>
      <c r="D26" s="16">
        <v>-14170.37</v>
      </c>
      <c r="E26" s="16">
        <v>-284.88</v>
      </c>
      <c r="F26" s="16">
        <f t="shared" si="0"/>
        <v>-125380.71</v>
      </c>
    </row>
    <row r="27" spans="1:8" ht="12.75" customHeight="1" x14ac:dyDescent="0.2">
      <c r="A27" s="14">
        <v>14</v>
      </c>
      <c r="B27" s="15" t="s">
        <v>36</v>
      </c>
      <c r="C27" s="16">
        <v>-81592.990000000005</v>
      </c>
      <c r="D27" s="16">
        <v>-2793.73</v>
      </c>
      <c r="E27" s="16">
        <v>-15.81</v>
      </c>
      <c r="F27" s="16">
        <f t="shared" si="0"/>
        <v>-84402.53</v>
      </c>
    </row>
    <row r="28" spans="1:8" ht="12.75" customHeight="1" x14ac:dyDescent="0.2">
      <c r="A28" s="14">
        <v>15</v>
      </c>
      <c r="B28" s="15" t="s">
        <v>27</v>
      </c>
      <c r="C28" s="16">
        <v>-106821.87</v>
      </c>
      <c r="D28" s="16">
        <v>-7609.21</v>
      </c>
      <c r="E28" s="16">
        <v>-92.98</v>
      </c>
      <c r="F28" s="16">
        <f t="shared" si="0"/>
        <v>-114524.06</v>
      </c>
    </row>
    <row r="29" spans="1:8" ht="12.75" customHeight="1" x14ac:dyDescent="0.2">
      <c r="A29" s="14">
        <v>16</v>
      </c>
      <c r="B29" s="15" t="s">
        <v>25</v>
      </c>
      <c r="C29" s="16">
        <v>-214275.62</v>
      </c>
      <c r="D29" s="16">
        <v>-34886.57</v>
      </c>
      <c r="E29" s="16">
        <v>-2499.3000000000002</v>
      </c>
      <c r="F29" s="16">
        <f t="shared" si="0"/>
        <v>-251661.49</v>
      </c>
    </row>
    <row r="30" spans="1:8" x14ac:dyDescent="0.2">
      <c r="A30" s="14">
        <v>17</v>
      </c>
      <c r="B30" s="15" t="s">
        <v>13</v>
      </c>
      <c r="C30" s="16">
        <v>-184376.44</v>
      </c>
      <c r="D30" s="16">
        <v>-17053.16</v>
      </c>
      <c r="E30" s="16">
        <v>-706.5</v>
      </c>
      <c r="F30" s="16">
        <f t="shared" si="0"/>
        <v>-202136.1</v>
      </c>
    </row>
    <row r="31" spans="1:8" x14ac:dyDescent="0.2">
      <c r="A31" s="14">
        <v>18</v>
      </c>
      <c r="B31" s="15" t="s">
        <v>4</v>
      </c>
      <c r="C31" s="16">
        <v>-711438.96</v>
      </c>
      <c r="D31" s="16">
        <v>-218534.53</v>
      </c>
      <c r="E31" s="16">
        <v>-126352.63</v>
      </c>
      <c r="F31" s="16">
        <f t="shared" si="0"/>
        <v>-1056326.1200000001</v>
      </c>
    </row>
    <row r="32" spans="1:8" x14ac:dyDescent="0.2">
      <c r="A32" s="14">
        <v>19</v>
      </c>
      <c r="B32" s="15" t="s">
        <v>14</v>
      </c>
      <c r="C32" s="16">
        <v>-113076.28</v>
      </c>
      <c r="D32" s="16">
        <v>-10367.790000000001</v>
      </c>
      <c r="E32" s="16">
        <v>-182.07</v>
      </c>
      <c r="F32" s="16">
        <f t="shared" si="0"/>
        <v>-123626.14000000001</v>
      </c>
    </row>
    <row r="33" spans="1:6" x14ac:dyDescent="0.2">
      <c r="A33" s="14">
        <v>20</v>
      </c>
      <c r="B33" s="15" t="s">
        <v>15</v>
      </c>
      <c r="C33" s="16">
        <v>-143663.62</v>
      </c>
      <c r="D33" s="16">
        <v>-29429.34</v>
      </c>
      <c r="E33" s="16">
        <v>-2280.85</v>
      </c>
      <c r="F33" s="16">
        <f t="shared" si="0"/>
        <v>-175373.81</v>
      </c>
    </row>
    <row r="34" spans="1:6" x14ac:dyDescent="0.2">
      <c r="A34" s="49" t="s">
        <v>0</v>
      </c>
      <c r="B34" s="50"/>
      <c r="C34" s="17">
        <f>SUM(C14:C33)</f>
        <v>-3192785.0199999996</v>
      </c>
      <c r="D34" s="17">
        <f t="shared" ref="D34:F34" si="1">SUM(D14:D33)</f>
        <v>-599572.79</v>
      </c>
      <c r="E34" s="17">
        <f t="shared" si="1"/>
        <v>-176467.68000000002</v>
      </c>
      <c r="F34" s="17">
        <f t="shared" si="1"/>
        <v>-3968825.4900000007</v>
      </c>
    </row>
  </sheetData>
  <mergeCells count="10">
    <mergeCell ref="A5:F5"/>
    <mergeCell ref="A6:F6"/>
    <mergeCell ref="A7:F7"/>
    <mergeCell ref="A34:B34"/>
    <mergeCell ref="A9:F9"/>
    <mergeCell ref="B11:B13"/>
    <mergeCell ref="C11:C13"/>
    <mergeCell ref="D11:D13"/>
    <mergeCell ref="E11:E13"/>
    <mergeCell ref="F11:F13"/>
  </mergeCells>
  <printOptions horizontalCentered="1"/>
  <pageMargins left="0.31496062992125984" right="0.19685039370078741" top="0.11811023622047245" bottom="0.11811023622047245" header="0" footer="0"/>
  <pageSetup orientation="landscape" horizontalDpi="4294967294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4:L47"/>
  <sheetViews>
    <sheetView tabSelected="1" workbookViewId="0">
      <selection activeCell="A5" sqref="A5:L5"/>
    </sheetView>
  </sheetViews>
  <sheetFormatPr baseColWidth="10" defaultRowHeight="12.75" x14ac:dyDescent="0.2"/>
  <cols>
    <col min="1" max="1" width="4.140625" bestFit="1" customWidth="1"/>
    <col min="2" max="2" width="26.42578125" customWidth="1"/>
    <col min="3" max="3" width="13.85546875" hidden="1" customWidth="1"/>
    <col min="4" max="6" width="13.85546875" customWidth="1"/>
  </cols>
  <sheetData>
    <row r="4" spans="1:12" ht="13.5" customHeight="1" x14ac:dyDescent="0.2"/>
    <row r="5" spans="1:12" ht="13.5" customHeight="1" x14ac:dyDescent="0.25">
      <c r="A5" s="38" t="s">
        <v>23</v>
      </c>
      <c r="B5" s="38"/>
      <c r="C5" s="38"/>
      <c r="D5" s="38"/>
      <c r="E5" s="38"/>
      <c r="F5" s="38"/>
    </row>
    <row r="6" spans="1:12" ht="13.5" customHeight="1" x14ac:dyDescent="0.2">
      <c r="A6" s="39" t="s">
        <v>24</v>
      </c>
      <c r="B6" s="39"/>
      <c r="C6" s="39"/>
      <c r="D6" s="39"/>
      <c r="E6" s="39"/>
      <c r="F6" s="39"/>
    </row>
    <row r="7" spans="1:12" ht="13.5" customHeight="1" x14ac:dyDescent="0.2">
      <c r="A7" s="40" t="s">
        <v>23</v>
      </c>
      <c r="B7" s="40"/>
      <c r="C7" s="40"/>
      <c r="D7" s="40"/>
      <c r="E7" s="40"/>
      <c r="F7" s="40"/>
    </row>
    <row r="8" spans="1:12" ht="13.5" customHeight="1" x14ac:dyDescent="0.2">
      <c r="A8" t="s">
        <v>39</v>
      </c>
    </row>
    <row r="9" spans="1:12" ht="13.5" customHeight="1" x14ac:dyDescent="0.2">
      <c r="A9" s="41" t="s">
        <v>40</v>
      </c>
      <c r="B9" s="41"/>
      <c r="C9" s="41"/>
      <c r="D9" s="41"/>
      <c r="E9" s="41"/>
      <c r="F9" s="41"/>
    </row>
    <row r="10" spans="1:12" ht="13.5" customHeight="1" x14ac:dyDescent="0.2">
      <c r="F10" s="22" t="s">
        <v>26</v>
      </c>
      <c r="L10" t="s">
        <v>26</v>
      </c>
    </row>
    <row r="11" spans="1:12" ht="13.5" customHeight="1" x14ac:dyDescent="0.2">
      <c r="A11" s="3" t="s">
        <v>1</v>
      </c>
      <c r="B11" s="42" t="s">
        <v>38</v>
      </c>
      <c r="C11" s="45" t="s">
        <v>29</v>
      </c>
      <c r="D11" s="45" t="s">
        <v>30</v>
      </c>
      <c r="E11" s="45" t="s">
        <v>31</v>
      </c>
      <c r="F11" s="45" t="s">
        <v>0</v>
      </c>
    </row>
    <row r="12" spans="1:12" ht="13.5" customHeight="1" x14ac:dyDescent="0.2">
      <c r="A12" s="4" t="s">
        <v>2</v>
      </c>
      <c r="B12" s="43"/>
      <c r="C12" s="46"/>
      <c r="D12" s="46"/>
      <c r="E12" s="46"/>
      <c r="F12" s="46"/>
    </row>
    <row r="13" spans="1:12" ht="13.5" customHeight="1" x14ac:dyDescent="0.2">
      <c r="A13" s="5" t="s">
        <v>3</v>
      </c>
      <c r="B13" s="44"/>
      <c r="C13" s="47"/>
      <c r="D13" s="47"/>
      <c r="E13" s="47"/>
      <c r="F13" s="47"/>
    </row>
    <row r="14" spans="1:12" ht="13.5" customHeight="1" x14ac:dyDescent="0.2">
      <c r="A14" s="23">
        <v>1</v>
      </c>
      <c r="B14" s="8" t="s">
        <v>5</v>
      </c>
      <c r="C14" s="6"/>
      <c r="D14" s="6">
        <v>-91713.47</v>
      </c>
      <c r="E14" s="6">
        <v>96385.55</v>
      </c>
      <c r="F14" s="6">
        <f t="shared" ref="F14:F33" si="0">SUM(C14:E14)</f>
        <v>4672.0800000000017</v>
      </c>
    </row>
    <row r="15" spans="1:12" ht="13.5" customHeight="1" x14ac:dyDescent="0.2">
      <c r="A15" s="23">
        <v>2</v>
      </c>
      <c r="B15" s="8" t="s">
        <v>6</v>
      </c>
      <c r="C15" s="6"/>
      <c r="D15" s="6">
        <v>-35053.129999999997</v>
      </c>
      <c r="E15" s="6">
        <v>96385.55</v>
      </c>
      <c r="F15" s="6">
        <f t="shared" si="0"/>
        <v>61332.420000000006</v>
      </c>
    </row>
    <row r="16" spans="1:12" ht="13.5" customHeight="1" x14ac:dyDescent="0.2">
      <c r="A16" s="23">
        <v>3</v>
      </c>
      <c r="B16" s="8" t="s">
        <v>21</v>
      </c>
      <c r="C16" s="6"/>
      <c r="D16" s="6">
        <v>-27883.09</v>
      </c>
      <c r="E16" s="6">
        <v>96385.55</v>
      </c>
      <c r="F16" s="6">
        <f t="shared" si="0"/>
        <v>68502.460000000006</v>
      </c>
    </row>
    <row r="17" spans="1:6" ht="13.5" customHeight="1" x14ac:dyDescent="0.2">
      <c r="A17" s="23">
        <v>4</v>
      </c>
      <c r="B17" s="8" t="s">
        <v>22</v>
      </c>
      <c r="C17" s="6"/>
      <c r="D17" s="6">
        <v>-745456.91</v>
      </c>
      <c r="E17" s="6">
        <v>96385.55</v>
      </c>
      <c r="F17" s="6">
        <f t="shared" si="0"/>
        <v>-649071.35999999999</v>
      </c>
    </row>
    <row r="18" spans="1:6" ht="13.5" customHeight="1" x14ac:dyDescent="0.2">
      <c r="A18" s="23">
        <v>5</v>
      </c>
      <c r="B18" s="8" t="s">
        <v>7</v>
      </c>
      <c r="C18" s="6"/>
      <c r="D18" s="6">
        <v>-227922.27</v>
      </c>
      <c r="E18" s="6">
        <v>96385.55</v>
      </c>
      <c r="F18" s="6">
        <f t="shared" si="0"/>
        <v>-131536.71999999997</v>
      </c>
    </row>
    <row r="19" spans="1:6" ht="13.5" customHeight="1" x14ac:dyDescent="0.2">
      <c r="A19" s="23">
        <v>6</v>
      </c>
      <c r="B19" s="8" t="s">
        <v>17</v>
      </c>
      <c r="C19" s="6"/>
      <c r="D19" s="6">
        <v>-51525.81</v>
      </c>
      <c r="E19" s="6">
        <v>96385.55</v>
      </c>
      <c r="F19" s="6">
        <f t="shared" si="0"/>
        <v>44859.740000000005</v>
      </c>
    </row>
    <row r="20" spans="1:6" x14ac:dyDescent="0.2">
      <c r="A20" s="23">
        <v>7</v>
      </c>
      <c r="B20" s="8" t="s">
        <v>18</v>
      </c>
      <c r="C20" s="6"/>
      <c r="D20" s="6">
        <v>-17748.490000000002</v>
      </c>
      <c r="E20" s="6">
        <v>96385.55</v>
      </c>
      <c r="F20" s="6">
        <f t="shared" si="0"/>
        <v>78637.06</v>
      </c>
    </row>
    <row r="21" spans="1:6" x14ac:dyDescent="0.2">
      <c r="A21" s="23">
        <v>8</v>
      </c>
      <c r="B21" s="8" t="s">
        <v>8</v>
      </c>
      <c r="C21" s="6"/>
      <c r="D21" s="6">
        <v>-79880.850000000006</v>
      </c>
      <c r="E21" s="6">
        <v>96385.55</v>
      </c>
      <c r="F21" s="6">
        <f t="shared" si="0"/>
        <v>16504.699999999997</v>
      </c>
    </row>
    <row r="22" spans="1:6" x14ac:dyDescent="0.2">
      <c r="A22" s="23">
        <v>9</v>
      </c>
      <c r="B22" s="8" t="s">
        <v>9</v>
      </c>
      <c r="C22" s="6"/>
      <c r="D22" s="6">
        <v>-35704.76</v>
      </c>
      <c r="E22" s="6">
        <v>96385.55</v>
      </c>
      <c r="F22" s="6">
        <f t="shared" si="0"/>
        <v>60680.79</v>
      </c>
    </row>
    <row r="23" spans="1:6" x14ac:dyDescent="0.2">
      <c r="A23" s="23">
        <v>10</v>
      </c>
      <c r="B23" s="8" t="s">
        <v>16</v>
      </c>
      <c r="C23" s="6"/>
      <c r="D23" s="6">
        <v>-22213.19</v>
      </c>
      <c r="E23" s="6">
        <v>96385.55</v>
      </c>
      <c r="F23" s="6">
        <f t="shared" si="0"/>
        <v>74172.36</v>
      </c>
    </row>
    <row r="24" spans="1:6" x14ac:dyDescent="0.2">
      <c r="A24" s="23">
        <v>11</v>
      </c>
      <c r="B24" s="8" t="s">
        <v>10</v>
      </c>
      <c r="C24" s="6"/>
      <c r="D24" s="6">
        <v>-57293.02</v>
      </c>
      <c r="E24" s="6">
        <v>96385.55</v>
      </c>
      <c r="F24" s="6">
        <f t="shared" si="0"/>
        <v>39092.530000000006</v>
      </c>
    </row>
    <row r="25" spans="1:6" x14ac:dyDescent="0.2">
      <c r="A25" s="23">
        <v>12</v>
      </c>
      <c r="B25" s="8" t="s">
        <v>11</v>
      </c>
      <c r="C25" s="6"/>
      <c r="D25" s="6">
        <v>-40373.08</v>
      </c>
      <c r="E25" s="6">
        <v>96385.55</v>
      </c>
      <c r="F25" s="6">
        <f t="shared" si="0"/>
        <v>56012.47</v>
      </c>
    </row>
    <row r="26" spans="1:6" x14ac:dyDescent="0.2">
      <c r="A26" s="23">
        <v>13</v>
      </c>
      <c r="B26" s="8" t="s">
        <v>12</v>
      </c>
      <c r="C26" s="6"/>
      <c r="D26" s="6">
        <v>-76693.23</v>
      </c>
      <c r="E26" s="6">
        <v>96385.55</v>
      </c>
      <c r="F26" s="6">
        <f t="shared" si="0"/>
        <v>19692.320000000007</v>
      </c>
    </row>
    <row r="27" spans="1:6" x14ac:dyDescent="0.2">
      <c r="A27" s="23">
        <v>14</v>
      </c>
      <c r="B27" s="8" t="s">
        <v>36</v>
      </c>
      <c r="C27" s="6"/>
      <c r="D27" s="6">
        <v>-15120.31</v>
      </c>
      <c r="E27" s="6">
        <v>96385.55</v>
      </c>
      <c r="F27" s="6">
        <f t="shared" si="0"/>
        <v>81265.240000000005</v>
      </c>
    </row>
    <row r="28" spans="1:6" x14ac:dyDescent="0.2">
      <c r="A28" s="23">
        <v>15</v>
      </c>
      <c r="B28" s="8" t="s">
        <v>27</v>
      </c>
      <c r="C28" s="6"/>
      <c r="D28" s="6">
        <v>-41182.75</v>
      </c>
      <c r="E28" s="6">
        <v>96385.55</v>
      </c>
      <c r="F28" s="6">
        <f t="shared" si="0"/>
        <v>55202.8</v>
      </c>
    </row>
    <row r="29" spans="1:6" x14ac:dyDescent="0.2">
      <c r="A29" s="23">
        <v>16</v>
      </c>
      <c r="B29" s="8" t="s">
        <v>25</v>
      </c>
      <c r="C29" s="6"/>
      <c r="D29" s="6">
        <v>-188814</v>
      </c>
      <c r="E29" s="6">
        <v>96385.55</v>
      </c>
      <c r="F29" s="6">
        <f t="shared" si="0"/>
        <v>-92428.45</v>
      </c>
    </row>
    <row r="30" spans="1:6" x14ac:dyDescent="0.2">
      <c r="A30" s="23">
        <v>17</v>
      </c>
      <c r="B30" s="8" t="s">
        <v>13</v>
      </c>
      <c r="C30" s="6"/>
      <c r="D30" s="6">
        <v>-92295.56</v>
      </c>
      <c r="E30" s="6">
        <v>96385.55</v>
      </c>
      <c r="F30" s="6">
        <f t="shared" si="0"/>
        <v>4089.9900000000052</v>
      </c>
    </row>
    <row r="31" spans="1:6" x14ac:dyDescent="0.2">
      <c r="A31" s="23">
        <v>18</v>
      </c>
      <c r="B31" s="8" t="s">
        <v>4</v>
      </c>
      <c r="C31" s="6"/>
      <c r="D31" s="6">
        <v>-1182758.1200000001</v>
      </c>
      <c r="E31" s="6">
        <v>96385.55</v>
      </c>
      <c r="F31" s="6">
        <f t="shared" si="0"/>
        <v>-1086372.57</v>
      </c>
    </row>
    <row r="32" spans="1:6" x14ac:dyDescent="0.2">
      <c r="A32" s="23">
        <v>19</v>
      </c>
      <c r="B32" s="8" t="s">
        <v>14</v>
      </c>
      <c r="C32" s="6"/>
      <c r="D32" s="6">
        <v>-56112.84</v>
      </c>
      <c r="E32" s="6">
        <v>96385.55</v>
      </c>
      <c r="F32" s="6">
        <f t="shared" si="0"/>
        <v>40272.710000000006</v>
      </c>
    </row>
    <row r="33" spans="1:7" x14ac:dyDescent="0.2">
      <c r="A33" s="23">
        <v>20</v>
      </c>
      <c r="B33" s="8" t="s">
        <v>15</v>
      </c>
      <c r="C33" s="6"/>
      <c r="D33" s="6">
        <v>-159278.12</v>
      </c>
      <c r="E33" s="6">
        <v>96385.45</v>
      </c>
      <c r="F33" s="6">
        <f t="shared" si="0"/>
        <v>-62892.67</v>
      </c>
    </row>
    <row r="34" spans="1:7" x14ac:dyDescent="0.2">
      <c r="A34" s="36" t="s">
        <v>0</v>
      </c>
      <c r="B34" s="37"/>
      <c r="C34" s="7">
        <f>SUM(C14:C33)</f>
        <v>0</v>
      </c>
      <c r="D34" s="7">
        <f>SUM(D14:D33)</f>
        <v>-3245023.0000000005</v>
      </c>
      <c r="E34" s="7">
        <f>SUM(E14:E33)</f>
        <v>1927710.9000000006</v>
      </c>
      <c r="F34" s="7">
        <f t="shared" ref="F34" si="1">SUM(F14:F33)</f>
        <v>-1317312.0999999999</v>
      </c>
      <c r="G34" s="31"/>
    </row>
    <row r="36" spans="1:7" x14ac:dyDescent="0.2">
      <c r="B36" s="32"/>
      <c r="C36" s="29"/>
    </row>
    <row r="37" spans="1:7" x14ac:dyDescent="0.2">
      <c r="B37" s="1"/>
      <c r="C37" s="29"/>
    </row>
    <row r="38" spans="1:7" x14ac:dyDescent="0.2">
      <c r="B38" s="1"/>
      <c r="C38" s="28"/>
    </row>
    <row r="39" spans="1:7" x14ac:dyDescent="0.2">
      <c r="B39" s="1"/>
      <c r="C39" s="29"/>
      <c r="F39" s="30"/>
    </row>
    <row r="40" spans="1:7" x14ac:dyDescent="0.2">
      <c r="B40" s="1"/>
      <c r="C40" s="29"/>
    </row>
    <row r="41" spans="1:7" x14ac:dyDescent="0.2">
      <c r="B41" s="1"/>
      <c r="C41" s="28"/>
    </row>
    <row r="42" spans="1:7" x14ac:dyDescent="0.2">
      <c r="B42" s="1"/>
      <c r="C42" s="29"/>
    </row>
    <row r="43" spans="1:7" x14ac:dyDescent="0.2">
      <c r="B43" s="1"/>
      <c r="C43" s="29"/>
    </row>
    <row r="44" spans="1:7" x14ac:dyDescent="0.2">
      <c r="C44" s="29"/>
    </row>
    <row r="45" spans="1:7" x14ac:dyDescent="0.2">
      <c r="C45" s="29"/>
    </row>
    <row r="46" spans="1:7" x14ac:dyDescent="0.2">
      <c r="C46" s="2"/>
    </row>
    <row r="47" spans="1:7" x14ac:dyDescent="0.2">
      <c r="C47" s="1"/>
    </row>
  </sheetData>
  <mergeCells count="10">
    <mergeCell ref="A34:B34"/>
    <mergeCell ref="A5:F5"/>
    <mergeCell ref="A6:F6"/>
    <mergeCell ref="A7:F7"/>
    <mergeCell ref="A9:F9"/>
    <mergeCell ref="B11:B13"/>
    <mergeCell ref="C11:C13"/>
    <mergeCell ref="D11:D13"/>
    <mergeCell ref="E11:E13"/>
    <mergeCell ref="F11:F13"/>
  </mergeCells>
  <printOptions horizontalCentered="1"/>
  <pageMargins left="0.70866141732283472" right="0.19685039370078741" top="0.98425196850393704" bottom="0.98425196850393704" header="0" footer="0"/>
  <pageSetup orientation="landscape" horizontalDpi="4294967294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3:L46"/>
  <sheetViews>
    <sheetView tabSelected="1" workbookViewId="0">
      <selection activeCell="A5" sqref="A5:L5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12" ht="16.5" x14ac:dyDescent="0.25">
      <c r="A3" s="38" t="s">
        <v>20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3.5" customHeight="1" x14ac:dyDescent="0.2">
      <c r="A4" s="39" t="s">
        <v>24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2" ht="13.5" customHeight="1" x14ac:dyDescent="0.2">
      <c r="A5" s="40" t="s">
        <v>23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</row>
    <row r="6" spans="1:12" ht="13.5" customHeight="1" x14ac:dyDescent="0.2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13.5" customHeight="1" x14ac:dyDescent="0.2"/>
    <row r="8" spans="1:12" ht="13.5" customHeight="1" x14ac:dyDescent="0.2">
      <c r="A8" s="41" t="s">
        <v>39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 ht="13.5" customHeight="1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" ht="13.5" customHeight="1" x14ac:dyDescent="0.2">
      <c r="L10" s="22" t="s">
        <v>26</v>
      </c>
    </row>
    <row r="11" spans="1:12" ht="13.5" customHeight="1" x14ac:dyDescent="0.2">
      <c r="A11" s="3" t="s">
        <v>1</v>
      </c>
      <c r="B11" s="42" t="s">
        <v>38</v>
      </c>
      <c r="C11" s="45" t="s">
        <v>29</v>
      </c>
      <c r="D11" s="45" t="s">
        <v>30</v>
      </c>
      <c r="E11" s="45" t="s">
        <v>31</v>
      </c>
      <c r="F11" s="45" t="s">
        <v>35</v>
      </c>
      <c r="G11" s="45" t="s">
        <v>32</v>
      </c>
      <c r="H11" s="45" t="s">
        <v>28</v>
      </c>
      <c r="I11" s="45" t="s">
        <v>33</v>
      </c>
      <c r="J11" s="45" t="s">
        <v>34</v>
      </c>
      <c r="K11" s="45" t="s">
        <v>37</v>
      </c>
      <c r="L11" s="45" t="s">
        <v>0</v>
      </c>
    </row>
    <row r="12" spans="1:12" ht="13.5" customHeight="1" x14ac:dyDescent="0.2">
      <c r="A12" s="4" t="s">
        <v>2</v>
      </c>
      <c r="B12" s="43"/>
      <c r="C12" s="46"/>
      <c r="D12" s="46"/>
      <c r="E12" s="46"/>
      <c r="F12" s="46"/>
      <c r="G12" s="46"/>
      <c r="H12" s="46"/>
      <c r="I12" s="46"/>
      <c r="J12" s="46"/>
      <c r="K12" s="46"/>
      <c r="L12" s="46"/>
    </row>
    <row r="13" spans="1:12" ht="13.5" customHeight="1" x14ac:dyDescent="0.2">
      <c r="A13" s="5" t="s">
        <v>3</v>
      </c>
      <c r="B13" s="44"/>
      <c r="C13" s="47"/>
      <c r="D13" s="47"/>
      <c r="E13" s="47"/>
      <c r="F13" s="47"/>
      <c r="G13" s="47"/>
      <c r="H13" s="47"/>
      <c r="I13" s="47"/>
      <c r="J13" s="47"/>
      <c r="K13" s="47"/>
      <c r="L13" s="47"/>
    </row>
    <row r="14" spans="1:12" ht="13.5" customHeight="1" x14ac:dyDescent="0.2">
      <c r="A14" s="23">
        <v>1</v>
      </c>
      <c r="B14" s="8" t="s">
        <v>5</v>
      </c>
      <c r="C14" s="6">
        <f>Mayo!C14+'FEIEF 2016 4-6 '!C14</f>
        <v>4349486.26</v>
      </c>
      <c r="D14" s="6">
        <f>Mayo!D14+'FEIEF 2016 4-6 '!D14+'Ajuste definitivo 2016'!D14</f>
        <v>1339284.97</v>
      </c>
      <c r="E14" s="6">
        <f>Mayo!E14+'Ajuste definitivo 2016'!E14</f>
        <v>183591.49</v>
      </c>
      <c r="F14" s="6">
        <f>Mayo!F14</f>
        <v>0</v>
      </c>
      <c r="G14" s="6">
        <f>Mayo!G14</f>
        <v>22534.47</v>
      </c>
      <c r="H14" s="6">
        <f>Mayo!H14+'FEIEF 2016 4-6 '!E14</f>
        <v>120939.02</v>
      </c>
      <c r="I14" s="6">
        <f>Mayo!I14</f>
        <v>284633.84999999998</v>
      </c>
      <c r="J14" s="6">
        <f>Mayo!J14</f>
        <v>157408.17000000001</v>
      </c>
      <c r="K14" s="6">
        <f>Mayo!K14</f>
        <v>0</v>
      </c>
      <c r="L14" s="6">
        <f>SUM(C14:K14)</f>
        <v>6457878.2299999986</v>
      </c>
    </row>
    <row r="15" spans="1:12" ht="13.5" customHeight="1" x14ac:dyDescent="0.2">
      <c r="A15" s="23">
        <v>2</v>
      </c>
      <c r="B15" s="8" t="s">
        <v>6</v>
      </c>
      <c r="C15" s="6">
        <f>Mayo!C15+'FEIEF 2016 4-6 '!C15</f>
        <v>3150147.74</v>
      </c>
      <c r="D15" s="6">
        <f>Mayo!D15+'FEIEF 2016 4-6 '!D15+'Ajuste definitivo 2016'!D15</f>
        <v>869123.47</v>
      </c>
      <c r="E15" s="6">
        <f>Mayo!E15+'Ajuste definitivo 2016'!E15</f>
        <v>213788.40000000002</v>
      </c>
      <c r="F15" s="6">
        <f>Mayo!F15</f>
        <v>0</v>
      </c>
      <c r="G15" s="6">
        <f>Mayo!G15</f>
        <v>17695.07</v>
      </c>
      <c r="H15" s="6">
        <f>Mayo!H15+'FEIEF 2016 4-6 '!E15</f>
        <v>49193.61</v>
      </c>
      <c r="I15" s="6">
        <f>Mayo!I15</f>
        <v>136270.1</v>
      </c>
      <c r="J15" s="6">
        <f>Mayo!J15</f>
        <v>64505.84</v>
      </c>
      <c r="K15" s="6">
        <f>Mayo!K15</f>
        <v>0</v>
      </c>
      <c r="L15" s="6">
        <f t="shared" ref="L15:L33" si="0">SUM(C15:K15)</f>
        <v>4500724.2300000004</v>
      </c>
    </row>
    <row r="16" spans="1:12" ht="13.5" customHeight="1" x14ac:dyDescent="0.2">
      <c r="A16" s="23">
        <v>3</v>
      </c>
      <c r="B16" s="8" t="s">
        <v>21</v>
      </c>
      <c r="C16" s="6">
        <f>Mayo!C16+'FEIEF 2016 4-6 '!C16</f>
        <v>3012111.36</v>
      </c>
      <c r="D16" s="6">
        <f>Mayo!D16+'FEIEF 2016 4-6 '!D16+'Ajuste definitivo 2016'!D16</f>
        <v>810961.03</v>
      </c>
      <c r="E16" s="6">
        <f>Mayo!E16+'Ajuste definitivo 2016'!E16</f>
        <v>219368.26</v>
      </c>
      <c r="F16" s="6">
        <f>Mayo!F16</f>
        <v>0</v>
      </c>
      <c r="G16" s="6">
        <f>Mayo!G16</f>
        <v>17167.07</v>
      </c>
      <c r="H16" s="6">
        <f>Mayo!H16+'FEIEF 2016 4-6 '!E16</f>
        <v>35989.79</v>
      </c>
      <c r="I16" s="6">
        <f>Mayo!I16</f>
        <v>119647.74</v>
      </c>
      <c r="J16" s="6">
        <f>Mayo!J16</f>
        <v>47228.13</v>
      </c>
      <c r="K16" s="6">
        <f>Mayo!K16</f>
        <v>18733</v>
      </c>
      <c r="L16" s="6">
        <f t="shared" si="0"/>
        <v>4281206.379999999</v>
      </c>
    </row>
    <row r="17" spans="1:12" ht="13.5" customHeight="1" x14ac:dyDescent="0.2">
      <c r="A17" s="23">
        <v>4</v>
      </c>
      <c r="B17" s="8" t="s">
        <v>22</v>
      </c>
      <c r="C17" s="6">
        <f>Mayo!C17+'FEIEF 2016 4-6 '!C17</f>
        <v>6152013.6300000008</v>
      </c>
      <c r="D17" s="6">
        <f>Mayo!D17+'FEIEF 2016 4-6 '!D17+'Ajuste definitivo 2016'!D17</f>
        <v>2566769.3199999998</v>
      </c>
      <c r="E17" s="6">
        <f>Mayo!E17+'Ajuste definitivo 2016'!E17</f>
        <v>202300.44</v>
      </c>
      <c r="F17" s="6">
        <f>Mayo!F17</f>
        <v>64.08</v>
      </c>
      <c r="G17" s="6">
        <f>Mayo!G17</f>
        <v>53168.42</v>
      </c>
      <c r="H17" s="6">
        <f>Mayo!H17+'FEIEF 2016 4-6 '!E17</f>
        <v>356935.01999999996</v>
      </c>
      <c r="I17" s="6">
        <f>Mayo!I17</f>
        <v>583445.52</v>
      </c>
      <c r="J17" s="6">
        <f>Mayo!J17</f>
        <v>410121.36</v>
      </c>
      <c r="K17" s="6">
        <f>Mayo!K17</f>
        <v>276831</v>
      </c>
      <c r="L17" s="6">
        <f t="shared" si="0"/>
        <v>10601648.789999999</v>
      </c>
    </row>
    <row r="18" spans="1:12" ht="13.5" customHeight="1" x14ac:dyDescent="0.2">
      <c r="A18" s="23">
        <v>5</v>
      </c>
      <c r="B18" s="8" t="s">
        <v>7</v>
      </c>
      <c r="C18" s="6">
        <f>Mayo!C18+'FEIEF 2016 4-6 '!C18</f>
        <v>6013353.6900000004</v>
      </c>
      <c r="D18" s="6">
        <f>Mayo!D18+'FEIEF 2016 4-6 '!D18+'Ajuste definitivo 2016'!D18</f>
        <v>1953754.5299999998</v>
      </c>
      <c r="E18" s="6">
        <f>Mayo!E18+'Ajuste definitivo 2016'!E18</f>
        <v>169313.61</v>
      </c>
      <c r="F18" s="6">
        <f>Mayo!F18</f>
        <v>0</v>
      </c>
      <c r="G18" s="6">
        <f>Mayo!G18</f>
        <v>34284.839999999997</v>
      </c>
      <c r="H18" s="6">
        <f>Mayo!H18+'FEIEF 2016 4-6 '!E18</f>
        <v>224990.53</v>
      </c>
      <c r="I18" s="6">
        <f>Mayo!I18</f>
        <v>460371.23</v>
      </c>
      <c r="J18" s="6">
        <f>Mayo!J18</f>
        <v>289217.46000000002</v>
      </c>
      <c r="K18" s="6">
        <f>Mayo!K18</f>
        <v>0</v>
      </c>
      <c r="L18" s="6">
        <f t="shared" si="0"/>
        <v>9145285.8900000025</v>
      </c>
    </row>
    <row r="19" spans="1:12" ht="13.5" customHeight="1" x14ac:dyDescent="0.2">
      <c r="A19" s="23">
        <v>6</v>
      </c>
      <c r="B19" s="8" t="s">
        <v>17</v>
      </c>
      <c r="C19" s="6">
        <f>Mayo!C19+'FEIEF 2016 4-6 '!C19</f>
        <v>2725349.75</v>
      </c>
      <c r="D19" s="6">
        <f>Mayo!D19+'FEIEF 2016 4-6 '!D19+'Ajuste definitivo 2016'!D19</f>
        <v>601078.29</v>
      </c>
      <c r="E19" s="6">
        <f>Mayo!E19+'Ajuste definitivo 2016'!E19</f>
        <v>275002.77</v>
      </c>
      <c r="F19" s="6">
        <f>Mayo!F19</f>
        <v>0</v>
      </c>
      <c r="G19" s="6">
        <f>Mayo!G19</f>
        <v>21363.75</v>
      </c>
      <c r="H19" s="6">
        <f>Mayo!H19+'FEIEF 2016 4-6 '!E19</f>
        <v>106010.59</v>
      </c>
      <c r="I19" s="6">
        <f>Mayo!I19</f>
        <v>516388.94</v>
      </c>
      <c r="J19" s="6">
        <f>Mayo!J19</f>
        <v>140555.29999999999</v>
      </c>
      <c r="K19" s="6">
        <f>Mayo!K19</f>
        <v>0</v>
      </c>
      <c r="L19" s="6">
        <f t="shared" si="0"/>
        <v>4385749.3899999997</v>
      </c>
    </row>
    <row r="20" spans="1:12" x14ac:dyDescent="0.2">
      <c r="A20" s="23">
        <v>7</v>
      </c>
      <c r="B20" s="8" t="s">
        <v>18</v>
      </c>
      <c r="C20" s="6">
        <f>Mayo!C20+'FEIEF 2016 4-6 '!C20</f>
        <v>2231897.36</v>
      </c>
      <c r="D20" s="6">
        <f>Mayo!D20+'FEIEF 2016 4-6 '!D20+'Ajuste definitivo 2016'!D20</f>
        <v>535226.88</v>
      </c>
      <c r="E20" s="6">
        <f>Mayo!E20+'Ajuste definitivo 2016'!E20</f>
        <v>272048.73</v>
      </c>
      <c r="F20" s="6">
        <f>Mayo!F20</f>
        <v>0</v>
      </c>
      <c r="G20" s="6">
        <f>Mayo!G20</f>
        <v>15005.86</v>
      </c>
      <c r="H20" s="6">
        <f>Mayo!H20+'FEIEF 2016 4-6 '!E20</f>
        <v>36542.300000000003</v>
      </c>
      <c r="I20" s="6">
        <f>Mayo!I20</f>
        <v>165508.43</v>
      </c>
      <c r="J20" s="6">
        <f>Mayo!J20</f>
        <v>48100.28</v>
      </c>
      <c r="K20" s="6">
        <f>Mayo!K20</f>
        <v>0</v>
      </c>
      <c r="L20" s="6">
        <f t="shared" si="0"/>
        <v>3304329.8399999994</v>
      </c>
    </row>
    <row r="21" spans="1:12" x14ac:dyDescent="0.2">
      <c r="A21" s="23">
        <v>8</v>
      </c>
      <c r="B21" s="8" t="s">
        <v>8</v>
      </c>
      <c r="C21" s="6">
        <f>Mayo!C21+'FEIEF 2016 4-6 '!C21</f>
        <v>3780631.46</v>
      </c>
      <c r="D21" s="6">
        <f>Mayo!D21+'FEIEF 2016 4-6 '!D21+'Ajuste definitivo 2016'!D21</f>
        <v>1152590.5599999998</v>
      </c>
      <c r="E21" s="6">
        <f>Mayo!E21+'Ajuste definitivo 2016'!E21</f>
        <v>193110.08000000002</v>
      </c>
      <c r="F21" s="6">
        <f>Mayo!F21</f>
        <v>0</v>
      </c>
      <c r="G21" s="6">
        <f>Mayo!G21</f>
        <v>19320</v>
      </c>
      <c r="H21" s="6">
        <f>Mayo!H21+'FEIEF 2016 4-6 '!E21</f>
        <v>89704.44</v>
      </c>
      <c r="I21" s="6">
        <f>Mayo!I21</f>
        <v>205059.73</v>
      </c>
      <c r="J21" s="6">
        <f>Mayo!J21</f>
        <v>116969.45</v>
      </c>
      <c r="K21" s="6">
        <f>Mayo!K21</f>
        <v>15044</v>
      </c>
      <c r="L21" s="6">
        <f t="shared" si="0"/>
        <v>5572429.7200000007</v>
      </c>
    </row>
    <row r="22" spans="1:12" x14ac:dyDescent="0.2">
      <c r="A22" s="23">
        <v>9</v>
      </c>
      <c r="B22" s="8" t="s">
        <v>9</v>
      </c>
      <c r="C22" s="6">
        <f>Mayo!C22+'FEIEF 2016 4-6 '!C22</f>
        <v>3504915.56</v>
      </c>
      <c r="D22" s="6">
        <f>Mayo!D22+'FEIEF 2016 4-6 '!D22+'Ajuste definitivo 2016'!D22</f>
        <v>984797.5199999999</v>
      </c>
      <c r="E22" s="6">
        <f>Mayo!E22+'Ajuste definitivo 2016'!E22</f>
        <v>202300.44</v>
      </c>
      <c r="F22" s="6">
        <f>Mayo!F22</f>
        <v>85.95</v>
      </c>
      <c r="G22" s="6">
        <f>Mayo!G22</f>
        <v>19019.25</v>
      </c>
      <c r="H22" s="6">
        <f>Mayo!H22+'FEIEF 2016 4-6 '!E22</f>
        <v>55784.729999999996</v>
      </c>
      <c r="I22" s="6">
        <f>Mayo!I22</f>
        <v>180536.23</v>
      </c>
      <c r="J22" s="6">
        <f>Mayo!J22</f>
        <v>73517.119999999995</v>
      </c>
      <c r="K22" s="6">
        <f>Mayo!K22</f>
        <v>0</v>
      </c>
      <c r="L22" s="6">
        <f t="shared" si="0"/>
        <v>5020956.8000000017</v>
      </c>
    </row>
    <row r="23" spans="1:12" x14ac:dyDescent="0.2">
      <c r="A23" s="23">
        <v>10</v>
      </c>
      <c r="B23" s="8" t="s">
        <v>16</v>
      </c>
      <c r="C23" s="6">
        <f>Mayo!C23+'FEIEF 2016 4-6 '!C23</f>
        <v>2502023.91</v>
      </c>
      <c r="D23" s="6">
        <f>Mayo!D23+'FEIEF 2016 4-6 '!D23+'Ajuste definitivo 2016'!D23</f>
        <v>564628.71000000008</v>
      </c>
      <c r="E23" s="6">
        <f>Mayo!E23+'Ajuste definitivo 2016'!E23</f>
        <v>265320.07</v>
      </c>
      <c r="F23" s="6">
        <f>Mayo!F23</f>
        <v>0</v>
      </c>
      <c r="G23" s="6">
        <f>Mayo!G23</f>
        <v>17345.48</v>
      </c>
      <c r="H23" s="6">
        <f>Mayo!H23+'FEIEF 2016 4-6 '!E23</f>
        <v>41829.5</v>
      </c>
      <c r="I23" s="6">
        <f>Mayo!I23</f>
        <v>183806.69</v>
      </c>
      <c r="J23" s="6">
        <f>Mayo!J23</f>
        <v>55495.97</v>
      </c>
      <c r="K23" s="6">
        <f>Mayo!K23</f>
        <v>0</v>
      </c>
      <c r="L23" s="6">
        <f t="shared" si="0"/>
        <v>3630450.33</v>
      </c>
    </row>
    <row r="24" spans="1:12" x14ac:dyDescent="0.2">
      <c r="A24" s="23">
        <v>11</v>
      </c>
      <c r="B24" s="8" t="s">
        <v>10</v>
      </c>
      <c r="C24" s="6">
        <f>Mayo!C24+'FEIEF 2016 4-6 '!C24</f>
        <v>3913853.6199999996</v>
      </c>
      <c r="D24" s="6">
        <f>Mayo!D24+'FEIEF 2016 4-6 '!D24+'Ajuste definitivo 2016'!D24</f>
        <v>1365672.44</v>
      </c>
      <c r="E24" s="6">
        <f>Mayo!E24+'Ajuste definitivo 2016'!E24</f>
        <v>201315.76</v>
      </c>
      <c r="F24" s="6">
        <f>Mayo!F24</f>
        <v>0</v>
      </c>
      <c r="G24" s="6">
        <f>Mayo!G24</f>
        <v>24142.780000000002</v>
      </c>
      <c r="H24" s="6">
        <f>Mayo!H24+'FEIEF 2016 4-6 '!E24</f>
        <v>111800</v>
      </c>
      <c r="I24" s="6">
        <f>Mayo!I24</f>
        <v>368277.61</v>
      </c>
      <c r="J24" s="6">
        <f>Mayo!J24</f>
        <v>146549.39000000001</v>
      </c>
      <c r="K24" s="6">
        <f>Mayo!K24</f>
        <v>0</v>
      </c>
      <c r="L24" s="6">
        <f t="shared" si="0"/>
        <v>6131611.5999999996</v>
      </c>
    </row>
    <row r="25" spans="1:12" x14ac:dyDescent="0.2">
      <c r="A25" s="23">
        <v>12</v>
      </c>
      <c r="B25" s="8" t="s">
        <v>11</v>
      </c>
      <c r="C25" s="6">
        <f>Mayo!C25+'FEIEF 2016 4-6 '!C25</f>
        <v>5693210.04</v>
      </c>
      <c r="D25" s="6">
        <f>Mayo!D25+'FEIEF 2016 4-6 '!D25+'Ajuste definitivo 2016'!D25</f>
        <v>1204635.3399999999</v>
      </c>
      <c r="E25" s="6">
        <f>Mayo!E25+'Ajuste definitivo 2016'!E25</f>
        <v>189335.47</v>
      </c>
      <c r="F25" s="6">
        <f>Mayo!F25</f>
        <v>0</v>
      </c>
      <c r="G25" s="6">
        <f>Mayo!G25</f>
        <v>40931.72</v>
      </c>
      <c r="H25" s="6">
        <f>Mayo!H25+'FEIEF 2016 4-6 '!E25</f>
        <v>73293.150000000009</v>
      </c>
      <c r="I25" s="6">
        <f>Mayo!I25</f>
        <v>198661.79</v>
      </c>
      <c r="J25" s="6">
        <f>Mayo!J25</f>
        <v>96408.03</v>
      </c>
      <c r="K25" s="6">
        <f>Mayo!K25</f>
        <v>133952</v>
      </c>
      <c r="L25" s="6">
        <f t="shared" si="0"/>
        <v>7630427.54</v>
      </c>
    </row>
    <row r="26" spans="1:12" x14ac:dyDescent="0.2">
      <c r="A26" s="23">
        <v>13</v>
      </c>
      <c r="B26" s="8" t="s">
        <v>12</v>
      </c>
      <c r="C26" s="6">
        <f>Mayo!C26+'FEIEF 2016 4-6 '!C26</f>
        <v>5488024.6200000001</v>
      </c>
      <c r="D26" s="6">
        <f>Mayo!D26+'FEIEF 2016 4-6 '!D26+'Ajuste definitivo 2016'!D26</f>
        <v>1683175.02</v>
      </c>
      <c r="E26" s="6">
        <f>Mayo!E26+'Ajuste definitivo 2016'!E26</f>
        <v>168821.27000000002</v>
      </c>
      <c r="F26" s="6">
        <f>Mayo!F26</f>
        <v>0</v>
      </c>
      <c r="G26" s="6">
        <f>Mayo!G26</f>
        <v>26678.27</v>
      </c>
      <c r="H26" s="6">
        <f>Mayo!H26+'FEIEF 2016 4-6 '!E26</f>
        <v>130541.37999999999</v>
      </c>
      <c r="I26" s="6">
        <f>Mayo!I26</f>
        <v>258235.89</v>
      </c>
      <c r="J26" s="6">
        <f>Mayo!J26</f>
        <v>173287.19</v>
      </c>
      <c r="K26" s="6">
        <f>Mayo!K26</f>
        <v>0</v>
      </c>
      <c r="L26" s="6">
        <f t="shared" si="0"/>
        <v>7928763.6399999997</v>
      </c>
    </row>
    <row r="27" spans="1:12" x14ac:dyDescent="0.2">
      <c r="A27" s="23">
        <v>14</v>
      </c>
      <c r="B27" s="8" t="s">
        <v>36</v>
      </c>
      <c r="C27" s="6">
        <f>Mayo!C27+'FEIEF 2016 4-6 '!C27</f>
        <v>2810063.48</v>
      </c>
      <c r="D27" s="6">
        <f>Mayo!D27+'FEIEF 2016 4-6 '!D27+'Ajuste definitivo 2016'!D27</f>
        <v>950196.05999999994</v>
      </c>
      <c r="E27" s="6">
        <f>Mayo!E27+'Ajuste definitivo 2016'!E27</f>
        <v>228886.84999999998</v>
      </c>
      <c r="F27" s="6">
        <f>Mayo!F27</f>
        <v>0</v>
      </c>
      <c r="G27" s="6">
        <f>Mayo!G27</f>
        <v>16347.24</v>
      </c>
      <c r="H27" s="6">
        <f>Mayo!H27+'FEIEF 2016 4-6 '!E27</f>
        <v>24715.379999999997</v>
      </c>
      <c r="I27" s="6">
        <f>Mayo!I27</f>
        <v>95761.61</v>
      </c>
      <c r="J27" s="6">
        <f>Mayo!J27</f>
        <v>32340.16</v>
      </c>
      <c r="K27" s="6">
        <f>Mayo!K27</f>
        <v>0</v>
      </c>
      <c r="L27" s="6">
        <f t="shared" si="0"/>
        <v>4158310.7800000003</v>
      </c>
    </row>
    <row r="28" spans="1:12" x14ac:dyDescent="0.2">
      <c r="A28" s="23">
        <v>15</v>
      </c>
      <c r="B28" s="8" t="s">
        <v>27</v>
      </c>
      <c r="C28" s="6">
        <f>Mayo!C28+'FEIEF 2016 4-6 '!C28</f>
        <v>3578246.9699999997</v>
      </c>
      <c r="D28" s="6">
        <f>Mayo!D28+'FEIEF 2016 4-6 '!D28+'Ajuste definitivo 2016'!D28</f>
        <v>996076.13</v>
      </c>
      <c r="E28" s="6">
        <f>Mayo!E28+'Ajuste definitivo 2016'!E28</f>
        <v>202300.44</v>
      </c>
      <c r="F28" s="6">
        <f>Mayo!F28</f>
        <v>0</v>
      </c>
      <c r="G28" s="6">
        <f>Mayo!G28</f>
        <v>19992.43</v>
      </c>
      <c r="H28" s="6">
        <f>Mayo!H28+'FEIEF 2016 4-6 '!E28</f>
        <v>75206.2</v>
      </c>
      <c r="I28" s="6">
        <f>Mayo!I28</f>
        <v>177615.71</v>
      </c>
      <c r="J28" s="6">
        <f>Mayo!J28</f>
        <v>97966.65</v>
      </c>
      <c r="K28" s="6">
        <f>Mayo!K28</f>
        <v>0</v>
      </c>
      <c r="L28" s="6">
        <f t="shared" si="0"/>
        <v>5147404.53</v>
      </c>
    </row>
    <row r="29" spans="1:12" x14ac:dyDescent="0.2">
      <c r="A29" s="23">
        <v>16</v>
      </c>
      <c r="B29" s="8" t="s">
        <v>25</v>
      </c>
      <c r="C29" s="6">
        <f>Mayo!C29+'FEIEF 2016 4-6 '!C29</f>
        <v>9135246.4400000013</v>
      </c>
      <c r="D29" s="6">
        <f>Mayo!D29+'FEIEF 2016 4-6 '!D29+'Ajuste definitivo 2016'!D29</f>
        <v>4037297.4799999995</v>
      </c>
      <c r="E29" s="6">
        <f>Mayo!E29+'Ajuste definitivo 2016'!E29</f>
        <v>146830.04</v>
      </c>
      <c r="F29" s="6">
        <f>Mayo!F29</f>
        <v>59.9</v>
      </c>
      <c r="G29" s="6">
        <f>Mayo!G29</f>
        <v>40080.75</v>
      </c>
      <c r="H29" s="6">
        <f>Mayo!H29+'FEIEF 2016 4-6 '!E29</f>
        <v>294738.83</v>
      </c>
      <c r="I29" s="6">
        <f>Mayo!I29</f>
        <v>633170.64</v>
      </c>
      <c r="J29" s="6">
        <f>Mayo!J29</f>
        <v>386358.36</v>
      </c>
      <c r="K29" s="6">
        <f>Mayo!K29</f>
        <v>0</v>
      </c>
      <c r="L29" s="6">
        <f t="shared" si="0"/>
        <v>14673782.440000001</v>
      </c>
    </row>
    <row r="30" spans="1:12" x14ac:dyDescent="0.2">
      <c r="A30" s="23">
        <v>17</v>
      </c>
      <c r="B30" s="8" t="s">
        <v>13</v>
      </c>
      <c r="C30" s="6">
        <f>Mayo!C30+'FEIEF 2016 4-6 '!C30</f>
        <v>4503938.4899999993</v>
      </c>
      <c r="D30" s="6">
        <f>Mayo!D30+'FEIEF 2016 4-6 '!D30+'Ajuste definitivo 2016'!D30</f>
        <v>1339719.27</v>
      </c>
      <c r="E30" s="6">
        <f>Mayo!E30+'Ajuste definitivo 2016'!E30</f>
        <v>185889.08000000002</v>
      </c>
      <c r="F30" s="6">
        <f>Mayo!F30</f>
        <v>0</v>
      </c>
      <c r="G30" s="6">
        <f>Mayo!G30</f>
        <v>26094.73</v>
      </c>
      <c r="H30" s="6">
        <f>Mayo!H30+'FEIEF 2016 4-6 '!E30</f>
        <v>130398.29999999999</v>
      </c>
      <c r="I30" s="6">
        <f>Mayo!I30</f>
        <v>335913.7</v>
      </c>
      <c r="J30" s="6">
        <f>Mayo!J30</f>
        <v>169449.55</v>
      </c>
      <c r="K30" s="6">
        <f>Mayo!K30</f>
        <v>1080739</v>
      </c>
      <c r="L30" s="6">
        <f t="shared" si="0"/>
        <v>7772142.1200000001</v>
      </c>
    </row>
    <row r="31" spans="1:12" x14ac:dyDescent="0.2">
      <c r="A31" s="23">
        <v>18</v>
      </c>
      <c r="B31" s="8" t="s">
        <v>4</v>
      </c>
      <c r="C31" s="6">
        <f>Mayo!C31+'FEIEF 2016 4-6 '!C31</f>
        <v>39153575.219999999</v>
      </c>
      <c r="D31" s="6">
        <f>Mayo!D31+'FEIEF 2016 4-6 '!D31+'Ajuste definitivo 2016'!D31</f>
        <v>15373774.129999999</v>
      </c>
      <c r="E31" s="6">
        <f>Mayo!E31+'Ajuste definitivo 2016'!E31</f>
        <v>125002.93000000001</v>
      </c>
      <c r="F31" s="6">
        <f>Mayo!F31</f>
        <v>1615.59</v>
      </c>
      <c r="G31" s="6">
        <f>Mayo!G31</f>
        <v>140662.49</v>
      </c>
      <c r="H31" s="6">
        <f>Mayo!H31+'FEIEF 2016 4-6 '!E31</f>
        <v>1416408</v>
      </c>
      <c r="I31" s="6">
        <f>Mayo!I31</f>
        <v>2162797.66</v>
      </c>
      <c r="J31" s="6">
        <f>Mayo!J31</f>
        <v>1548557.13</v>
      </c>
      <c r="K31" s="6">
        <f>Mayo!K31</f>
        <v>0</v>
      </c>
      <c r="L31" s="6">
        <f t="shared" si="0"/>
        <v>59922393.149999999</v>
      </c>
    </row>
    <row r="32" spans="1:12" x14ac:dyDescent="0.2">
      <c r="A32" s="23">
        <v>19</v>
      </c>
      <c r="B32" s="8" t="s">
        <v>14</v>
      </c>
      <c r="C32" s="6">
        <f>Mayo!C32+'FEIEF 2016 4-6 '!C32</f>
        <v>4113828.2900000005</v>
      </c>
      <c r="D32" s="6">
        <f>Mayo!D32+'FEIEF 2016 4-6 '!D32+'Ajuste definitivo 2016'!D32</f>
        <v>1514766.8299999998</v>
      </c>
      <c r="E32" s="6">
        <f>Mayo!E32+'Ajuste definitivo 2016'!E32</f>
        <v>180801.56</v>
      </c>
      <c r="F32" s="6">
        <f>Mayo!F32</f>
        <v>0</v>
      </c>
      <c r="G32" s="6">
        <f>Mayo!G32</f>
        <v>17949.03</v>
      </c>
      <c r="H32" s="6">
        <f>Mayo!H32+'FEIEF 2016 4-6 '!E32</f>
        <v>98772.92</v>
      </c>
      <c r="I32" s="6">
        <f>Mayo!I32</f>
        <v>209597.86</v>
      </c>
      <c r="J32" s="6">
        <f>Mayo!J32</f>
        <v>129352.36</v>
      </c>
      <c r="K32" s="6">
        <f>Mayo!K32</f>
        <v>0</v>
      </c>
      <c r="L32" s="6">
        <f t="shared" si="0"/>
        <v>6265068.8500000006</v>
      </c>
    </row>
    <row r="33" spans="1:12" x14ac:dyDescent="0.2">
      <c r="A33" s="23">
        <v>20</v>
      </c>
      <c r="B33" s="8" t="s">
        <v>15</v>
      </c>
      <c r="C33" s="6">
        <f>Mayo!C33+'FEIEF 2016 4-6 '!C33</f>
        <v>4387011.82</v>
      </c>
      <c r="D33" s="6">
        <f>Mayo!D33+'FEIEF 2016 4-6 '!D33+'Ajuste definitivo 2016'!D33</f>
        <v>1325624.23</v>
      </c>
      <c r="E33" s="6">
        <f>Mayo!E33+'Ajuste definitivo 2016'!E33</f>
        <v>194422.86</v>
      </c>
      <c r="F33" s="6">
        <f>Mayo!F33</f>
        <v>0</v>
      </c>
      <c r="G33" s="6">
        <f>Mayo!G33</f>
        <v>27699.15</v>
      </c>
      <c r="H33" s="6">
        <f>Mayo!H33+'FEIEF 2016 4-6 '!E33</f>
        <v>152223.10999999999</v>
      </c>
      <c r="I33" s="6">
        <f>Mayo!I33</f>
        <v>294432.84999999998</v>
      </c>
      <c r="J33" s="6">
        <f>Mayo!J33</f>
        <v>198093.58</v>
      </c>
      <c r="K33" s="6">
        <f>Mayo!K33</f>
        <v>0</v>
      </c>
      <c r="L33" s="6">
        <f t="shared" si="0"/>
        <v>6579507.6000000015</v>
      </c>
    </row>
    <row r="34" spans="1:12" x14ac:dyDescent="0.2">
      <c r="A34" s="36" t="s">
        <v>0</v>
      </c>
      <c r="B34" s="37"/>
      <c r="C34" s="7">
        <f>SUM(C14:C33)</f>
        <v>120198929.70999998</v>
      </c>
      <c r="D34" s="7">
        <f t="shared" ref="D34:L34" si="1">SUM(D14:D33)</f>
        <v>41169152.209999993</v>
      </c>
      <c r="E34" s="7">
        <f t="shared" si="1"/>
        <v>4019750.5500000003</v>
      </c>
      <c r="F34" s="7">
        <f>SUM(F14:F33)</f>
        <v>1825.52</v>
      </c>
      <c r="G34" s="7">
        <f t="shared" si="1"/>
        <v>617482.79999999993</v>
      </c>
      <c r="H34" s="7">
        <f t="shared" si="1"/>
        <v>3626016.7999999993</v>
      </c>
      <c r="I34" s="7">
        <f t="shared" si="1"/>
        <v>7570133.7800000003</v>
      </c>
      <c r="J34" s="7">
        <f t="shared" si="1"/>
        <v>4381481.4799999986</v>
      </c>
      <c r="K34" s="7">
        <f t="shared" si="1"/>
        <v>1525299</v>
      </c>
      <c r="L34" s="7">
        <f t="shared" si="1"/>
        <v>183110071.84999999</v>
      </c>
    </row>
    <row r="35" spans="1:12" x14ac:dyDescent="0.2">
      <c r="K35" s="31"/>
    </row>
    <row r="36" spans="1:12" x14ac:dyDescent="0.2">
      <c r="B36" s="1" t="s">
        <v>19</v>
      </c>
      <c r="C36" s="29"/>
      <c r="F36" s="2"/>
      <c r="G36" s="1"/>
      <c r="H36" s="1"/>
      <c r="I36" s="1"/>
      <c r="J36" s="1"/>
      <c r="K36" s="1"/>
    </row>
    <row r="37" spans="1:12" x14ac:dyDescent="0.2">
      <c r="B37" s="1" t="s">
        <v>19</v>
      </c>
      <c r="C37" s="28"/>
      <c r="F37" s="2"/>
      <c r="G37" s="1"/>
      <c r="H37" s="1"/>
      <c r="I37" s="1"/>
      <c r="J37" s="1"/>
      <c r="K37" s="1"/>
    </row>
    <row r="38" spans="1:12" x14ac:dyDescent="0.2">
      <c r="B38" s="1"/>
      <c r="C38" s="29"/>
      <c r="F38" s="2"/>
      <c r="G38" s="1"/>
      <c r="H38" s="1"/>
      <c r="I38" s="30"/>
      <c r="J38" s="30"/>
      <c r="K38" s="30"/>
      <c r="L38" s="30"/>
    </row>
    <row r="39" spans="1:12" x14ac:dyDescent="0.2">
      <c r="B39" s="1" t="s">
        <v>19</v>
      </c>
      <c r="C39" s="29"/>
      <c r="F39" s="2"/>
      <c r="G39" s="1"/>
      <c r="H39" s="1"/>
      <c r="I39" s="1"/>
      <c r="J39" s="1"/>
      <c r="K39" s="1"/>
    </row>
    <row r="40" spans="1:12" x14ac:dyDescent="0.2">
      <c r="B40" s="1"/>
      <c r="C40" s="28"/>
      <c r="G40" s="1"/>
      <c r="H40" s="1"/>
      <c r="I40" s="1"/>
      <c r="J40" s="1"/>
      <c r="K40" s="1"/>
    </row>
    <row r="41" spans="1:12" x14ac:dyDescent="0.2">
      <c r="B41" s="1"/>
      <c r="C41" s="29"/>
      <c r="G41" s="1"/>
      <c r="H41" s="1"/>
      <c r="I41" s="1"/>
      <c r="J41" s="1"/>
      <c r="K41" s="1"/>
    </row>
    <row r="42" spans="1:12" x14ac:dyDescent="0.2">
      <c r="B42" s="1"/>
      <c r="C42" s="29"/>
      <c r="G42" s="1"/>
      <c r="H42" s="1"/>
      <c r="I42" s="1"/>
      <c r="J42" s="1"/>
      <c r="K42" s="1"/>
    </row>
    <row r="43" spans="1:12" x14ac:dyDescent="0.2">
      <c r="C43" s="29"/>
      <c r="F43" s="2"/>
      <c r="G43" s="1"/>
      <c r="H43" s="1"/>
      <c r="I43" s="1"/>
      <c r="J43" s="1"/>
      <c r="K43" s="1"/>
    </row>
    <row r="44" spans="1:12" x14ac:dyDescent="0.2">
      <c r="C44" s="29"/>
      <c r="G44" s="1"/>
      <c r="H44" s="1"/>
      <c r="I44" s="1"/>
      <c r="J44" s="1"/>
      <c r="K44" s="1"/>
    </row>
    <row r="45" spans="1:12" x14ac:dyDescent="0.2">
      <c r="C45" s="2"/>
    </row>
    <row r="46" spans="1:12" x14ac:dyDescent="0.2">
      <c r="C46" s="1"/>
    </row>
  </sheetData>
  <mergeCells count="16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</mergeCells>
  <printOptions horizontalCentered="1"/>
  <pageMargins left="0.23" right="0.7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Mayo</vt:lpstr>
      <vt:lpstr>FEIEF 2016 4-6 </vt:lpstr>
      <vt:lpstr>Ajuste definitivo 2016</vt:lpstr>
      <vt:lpstr>Total Mayo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2017-06-15T20:07:52Z</cp:lastPrinted>
  <dcterms:created xsi:type="dcterms:W3CDTF">2003-08-05T00:29:54Z</dcterms:created>
  <dcterms:modified xsi:type="dcterms:W3CDTF">2017-06-16T20:31:57Z</dcterms:modified>
</cp:coreProperties>
</file>